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55" documentId="13_ncr:1_{52346C61-0BB8-476C-9FCF-588C1CB2AEA6}" xr6:coauthVersionLast="47" xr6:coauthVersionMax="47" xr10:uidLastSave="{A5576413-640F-4BBA-BFAD-CBAA89B7A16C}"/>
  <bookViews>
    <workbookView xWindow="-120" yWindow="-120" windowWidth="29040" windowHeight="15840" tabRatio="908" firstSheet="1" activeTab="2" xr2:uid="{00000000-000D-0000-FFFF-FFFF00000000}"/>
  </bookViews>
  <sheets>
    <sheet name="ALL CLAIMS MASTER FILE" sheetId="12" r:id="rId1"/>
    <sheet name="SUMMARY" sheetId="1" r:id="rId2"/>
    <sheet name="Anx-1(SFCCC)" sheetId="2" r:id="rId3"/>
    <sheet name="Anx-2(USFCCC)" sheetId="3" r:id="rId4"/>
    <sheet name="Anx-3(SFCOCC)" sheetId="4" r:id="rId5"/>
    <sheet name="Anx-4(USFCOCC)" sheetId="5" r:id="rId6"/>
    <sheet name="Anx-5(OC-Workn)" sheetId="6" r:id="rId7"/>
    <sheet name="Anx-6(OC-Emp)" sheetId="7" r:id="rId8"/>
    <sheet name="Anx-7(OC-Govt.)" sheetId="8" r:id="rId9"/>
    <sheet name="Anx-8(OC)" sheetId="10" r:id="rId10"/>
    <sheet name="Anx-9(Oth. Cr.)" sheetId="11" r:id="rId11"/>
  </sheets>
  <definedNames>
    <definedName name="_xlnm.Print_Titles" localSheetId="0">'ALL CLAIMS MASTER FILE'!$A:$C,'ALL CLAIMS MASTER FILE'!$6:$6</definedName>
    <definedName name="Slicer_Form">#N/A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2"/>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13" i="8" l="1"/>
  <c r="I19" i="10"/>
  <c r="H38" i="12"/>
  <c r="K38" i="12" s="1"/>
  <c r="Q38" i="12" s="1"/>
  <c r="H37" i="12"/>
  <c r="K37" i="12" s="1"/>
  <c r="Q37" i="12" s="1"/>
  <c r="H36" i="12"/>
  <c r="K36" i="12" s="1"/>
  <c r="H35" i="12"/>
  <c r="K35" i="12" s="1"/>
  <c r="Q35" i="12" s="1"/>
  <c r="H34" i="12"/>
  <c r="K34" i="12" s="1"/>
  <c r="Q34" i="12" s="1"/>
  <c r="H33" i="12"/>
  <c r="K33" i="12" s="1"/>
  <c r="Q33" i="12" s="1"/>
  <c r="H32" i="12"/>
  <c r="K32" i="12" s="1"/>
  <c r="Q32" i="12" s="1"/>
  <c r="H31" i="12"/>
  <c r="K31" i="12" s="1"/>
  <c r="Q31" i="12" s="1"/>
  <c r="H30" i="12"/>
  <c r="K30" i="12" s="1"/>
  <c r="Q30" i="12" s="1"/>
  <c r="H29" i="12"/>
  <c r="K29" i="12" s="1"/>
  <c r="Q29" i="12" s="1"/>
  <c r="H28" i="12"/>
  <c r="K28" i="12" s="1"/>
  <c r="Q28" i="12" s="1"/>
  <c r="H27" i="12"/>
  <c r="K27" i="12" s="1"/>
  <c r="Q27" i="12" s="1"/>
  <c r="H26" i="12"/>
  <c r="K26" i="12" s="1"/>
  <c r="Q26" i="12" s="1"/>
  <c r="H25" i="12"/>
  <c r="K25" i="12" s="1"/>
  <c r="Q25" i="12" s="1"/>
  <c r="H24" i="12"/>
  <c r="K24" i="12" s="1"/>
  <c r="Q24" i="12" s="1"/>
  <c r="E23" i="12"/>
  <c r="H23" i="12" s="1"/>
  <c r="K23" i="12" s="1"/>
  <c r="Q23" i="12" s="1"/>
  <c r="H22" i="12"/>
  <c r="K22" i="12" s="1"/>
  <c r="Q22" i="12" s="1"/>
  <c r="H21" i="12"/>
  <c r="K21" i="12" s="1"/>
  <c r="Q21" i="12" s="1"/>
  <c r="H20" i="12"/>
  <c r="K20" i="12" s="1"/>
  <c r="Q20" i="12" s="1"/>
  <c r="H19" i="12"/>
  <c r="K19" i="12" s="1"/>
  <c r="M19" i="12" s="1"/>
  <c r="Q19" i="12" s="1"/>
  <c r="H18" i="12"/>
  <c r="K18" i="12" s="1"/>
  <c r="H17" i="12"/>
  <c r="K17" i="12" s="1"/>
  <c r="Q17" i="12" s="1"/>
  <c r="E16" i="12"/>
  <c r="H16" i="12" s="1"/>
  <c r="K16" i="12" s="1"/>
  <c r="Q16" i="12" s="1"/>
  <c r="H15" i="12"/>
  <c r="K15" i="12" s="1"/>
  <c r="Q15" i="12" s="1"/>
  <c r="H14" i="12"/>
  <c r="K14" i="12" s="1"/>
  <c r="Q14" i="12" s="1"/>
  <c r="H13" i="12"/>
  <c r="K13" i="12" s="1"/>
  <c r="H12" i="12"/>
  <c r="K12" i="12" s="1"/>
  <c r="E11" i="12"/>
  <c r="H11" i="12" s="1"/>
  <c r="K11" i="12" s="1"/>
  <c r="H10" i="12"/>
  <c r="K10" i="12" s="1"/>
  <c r="Q10" i="12" s="1"/>
  <c r="H9" i="12"/>
  <c r="K9" i="12" s="1"/>
  <c r="Q9" i="12" s="1"/>
  <c r="H8" i="12"/>
  <c r="K8" i="12" s="1"/>
  <c r="Q8" i="12" s="1"/>
  <c r="H7" i="12"/>
  <c r="K7" i="12" s="1"/>
  <c r="Q7" i="12" s="1"/>
  <c r="D12" i="5" l="1"/>
  <c r="D9" i="1" s="1"/>
  <c r="Q12" i="12"/>
  <c r="Q13" i="12"/>
  <c r="Q36" i="12"/>
  <c r="M18" i="12"/>
  <c r="Q11" i="12"/>
  <c r="M13" i="8"/>
  <c r="H12" i="1" s="1"/>
  <c r="J13" i="8"/>
  <c r="F13" i="8"/>
  <c r="F12" i="1" s="1"/>
  <c r="R4" i="8"/>
  <c r="C12" i="1" s="1"/>
  <c r="E12" i="1" s="1"/>
  <c r="M10" i="11"/>
  <c r="M11" i="11"/>
  <c r="M12" i="11"/>
  <c r="L10" i="8"/>
  <c r="Q17" i="10"/>
  <c r="N9" i="4"/>
  <c r="N10" i="4"/>
  <c r="N11" i="4"/>
  <c r="N9" i="2"/>
  <c r="R4" i="11"/>
  <c r="C14" i="1" s="1"/>
  <c r="E14" i="1" s="1"/>
  <c r="Q18" i="10"/>
  <c r="L11" i="8"/>
  <c r="L13" i="11"/>
  <c r="H14" i="1" s="1"/>
  <c r="K13" i="11"/>
  <c r="J13" i="11"/>
  <c r="G14" i="1" s="1"/>
  <c r="H13" i="11"/>
  <c r="G13" i="11"/>
  <c r="E13" i="11"/>
  <c r="F14" i="1" s="1"/>
  <c r="D13" i="11"/>
  <c r="D14" i="1" s="1"/>
  <c r="V4" i="10"/>
  <c r="C13" i="1" s="1"/>
  <c r="E13" i="1" s="1"/>
  <c r="R4" i="7"/>
  <c r="C11" i="1" s="1"/>
  <c r="E11" i="1" s="1"/>
  <c r="M31" i="7"/>
  <c r="H11" i="1" s="1"/>
  <c r="K31" i="7"/>
  <c r="J31" i="7"/>
  <c r="G11" i="1" s="1"/>
  <c r="I31" i="7"/>
  <c r="L10" i="6"/>
  <c r="L11" i="6"/>
  <c r="L8" i="6"/>
  <c r="L9" i="6"/>
  <c r="M9" i="5"/>
  <c r="M10" i="5"/>
  <c r="M11" i="5"/>
  <c r="N12" i="4"/>
  <c r="N8" i="4"/>
  <c r="M9" i="3"/>
  <c r="M10" i="3"/>
  <c r="M11" i="3"/>
  <c r="M8" i="3"/>
  <c r="N10" i="2"/>
  <c r="N11" i="2"/>
  <c r="R4" i="6"/>
  <c r="C10" i="1" s="1"/>
  <c r="E10" i="1" s="1"/>
  <c r="F12" i="6"/>
  <c r="F10" i="1" s="1"/>
  <c r="E12" i="6"/>
  <c r="D10" i="1" s="1"/>
  <c r="M12" i="6"/>
  <c r="H10" i="1" s="1"/>
  <c r="K12" i="6"/>
  <c r="J12" i="6"/>
  <c r="G10" i="1" s="1"/>
  <c r="I12" i="6"/>
  <c r="M13" i="4"/>
  <c r="H8" i="1" s="1"/>
  <c r="E13" i="4"/>
  <c r="F8" i="1" s="1"/>
  <c r="K13" i="4"/>
  <c r="G8" i="1" s="1"/>
  <c r="L12" i="3"/>
  <c r="H7" i="1" s="1"/>
  <c r="K12" i="3"/>
  <c r="J12" i="3"/>
  <c r="G7" i="1" s="1"/>
  <c r="I12" i="3"/>
  <c r="G12" i="3"/>
  <c r="E12" i="3"/>
  <c r="F7" i="1" s="1"/>
  <c r="D12" i="3"/>
  <c r="D7" i="1" s="1"/>
  <c r="M12" i="2"/>
  <c r="H6" i="1" s="1"/>
  <c r="L12" i="2"/>
  <c r="K12" i="2"/>
  <c r="G6" i="1" s="1"/>
  <c r="J12" i="2"/>
  <c r="H12" i="2"/>
  <c r="G12" i="2"/>
  <c r="E12" i="2"/>
  <c r="F6" i="1" s="1"/>
  <c r="D12" i="2"/>
  <c r="D6" i="1" s="1"/>
  <c r="S4" i="2"/>
  <c r="C6" i="1" s="1"/>
  <c r="E6" i="1" s="1"/>
  <c r="R3" i="3"/>
  <c r="C7" i="1" s="1"/>
  <c r="E7" i="1" s="1"/>
  <c r="R4" i="5"/>
  <c r="C9" i="1" s="1"/>
  <c r="E9" i="1" s="1"/>
  <c r="S4" i="4"/>
  <c r="C8" i="1" s="1"/>
  <c r="E8" i="1" s="1"/>
  <c r="J19" i="10"/>
  <c r="H19" i="10"/>
  <c r="E12" i="5"/>
  <c r="F9" i="1" s="1"/>
  <c r="I12" i="5"/>
  <c r="G12" i="1"/>
  <c r="K13" i="8"/>
  <c r="E13" i="8" l="1"/>
  <c r="D12" i="1" s="1"/>
  <c r="M12" i="5"/>
  <c r="I9" i="1" s="1"/>
  <c r="M13" i="11"/>
  <c r="Q18" i="12"/>
  <c r="E31" i="7"/>
  <c r="D11" i="1" s="1"/>
  <c r="M12" i="3"/>
  <c r="I7" i="1" s="1"/>
  <c r="C15" i="1"/>
  <c r="N12" i="2"/>
  <c r="I6" i="1" s="1"/>
  <c r="I14" i="1"/>
  <c r="L12" i="6"/>
  <c r="I10" i="1" s="1"/>
  <c r="N13" i="4"/>
  <c r="I8" i="1" s="1"/>
  <c r="E15" i="1"/>
  <c r="F12" i="5"/>
  <c r="G12" i="5"/>
  <c r="H12" i="5"/>
  <c r="J12" i="5"/>
  <c r="G9" i="1" s="1"/>
  <c r="K12" i="5"/>
  <c r="L12" i="5"/>
  <c r="H9" i="1" s="1"/>
  <c r="F13" i="1"/>
  <c r="K19" i="10"/>
  <c r="N19" i="10"/>
  <c r="G13" i="1" s="1"/>
  <c r="O19" i="10"/>
  <c r="P19" i="10"/>
  <c r="H13" i="1" s="1"/>
  <c r="L12" i="8"/>
  <c r="G19" i="10" l="1"/>
  <c r="D13" i="1" s="1"/>
  <c r="Q19" i="10"/>
  <c r="I13" i="1" s="1"/>
  <c r="M19" i="10"/>
  <c r="L13" i="8"/>
  <c r="I12" i="1" s="1"/>
  <c r="F31" i="7"/>
  <c r="F11" i="1" s="1"/>
  <c r="F15" i="1" s="1"/>
  <c r="L31" i="7"/>
  <c r="I11" i="1" s="1"/>
  <c r="G15" i="1"/>
  <c r="H15" i="1"/>
  <c r="G13" i="4"/>
  <c r="H13" i="4"/>
  <c r="J13" i="4"/>
  <c r="L13" i="4"/>
  <c r="D13" i="4"/>
  <c r="D8" i="1" s="1"/>
  <c r="D15" i="1" l="1"/>
  <c r="I15" i="1"/>
  <c r="H39" i="12"/>
  <c r="K39" i="12" s="1"/>
  <c r="Q39"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R6" authorId="0" shapeId="0" xr:uid="{75EF6832-DA36-4658-8345-253AA1A4755D}">
      <text>
        <r>
          <rPr>
            <b/>
            <sz val="9"/>
            <color indexed="81"/>
            <rFont val="Tahoma"/>
            <family val="2"/>
          </rPr>
          <t>Author:</t>
        </r>
        <r>
          <rPr>
            <sz val="9"/>
            <color indexed="81"/>
            <rFont val="Tahoma"/>
            <family val="2"/>
          </rPr>
          <t xml:space="preserve">
Name of Authorised Representative</t>
        </r>
      </text>
    </comment>
    <comment ref="M7" authorId="0" shapeId="0" xr:uid="{FDE47704-2076-4357-940C-BF94B546489E}">
      <text>
        <r>
          <rPr>
            <sz val="9"/>
            <color indexed="81"/>
            <rFont val="Tahoma"/>
            <family val="2"/>
          </rPr>
          <t xml:space="preserve">Admitted as per Point f in page number 4 of the Order of AA as it is acknowledged by CD as per order
</t>
        </r>
      </text>
    </comment>
    <comment ref="C9" authorId="0" shapeId="0" xr:uid="{FECCA1BD-F0A9-4C7D-8A1C-E223EA6EBDA9}">
      <text>
        <r>
          <rPr>
            <b/>
            <sz val="9"/>
            <color indexed="81"/>
            <rFont val="Tahoma"/>
            <family val="2"/>
          </rPr>
          <t>Submitted 
Form E &amp; 
Salary Slip Dec 2019</t>
        </r>
      </text>
    </comment>
    <comment ref="E9" authorId="0" shapeId="0" xr:uid="{0D53D618-2865-4055-B5BB-CC75625D9470}">
      <text>
        <r>
          <rPr>
            <b/>
            <sz val="9"/>
            <color indexed="81"/>
            <rFont val="Tahoma"/>
            <family val="2"/>
          </rPr>
          <t>Pending salary Only</t>
        </r>
      </text>
    </comment>
    <comment ref="E11" authorId="0" shapeId="0" xr:uid="{F0B9247E-D2FE-42D9-97B9-29187741E2CD}">
      <text>
        <r>
          <rPr>
            <b/>
            <sz val="9"/>
            <color indexed="81"/>
            <rFont val="Tahoma"/>
            <family val="2"/>
          </rPr>
          <t>Pending Salary Rs 94,848 &amp; Expenses Rs. 18,060</t>
        </r>
      </text>
    </comment>
    <comment ref="E12" authorId="0" shapeId="0" xr:uid="{C2F36E3B-0BCD-4992-A645-4F39DAD9D788}">
      <text>
        <r>
          <rPr>
            <b/>
            <sz val="9"/>
            <color indexed="81"/>
            <rFont val="Tahoma"/>
            <family val="2"/>
          </rPr>
          <t>Salary Rs. 412401
expenses Rs. 33,228</t>
        </r>
      </text>
    </comment>
    <comment ref="E13" authorId="0" shapeId="0" xr:uid="{9EB11CBF-3B17-4DE9-8BB5-8FE426FD5EF8}">
      <text>
        <r>
          <rPr>
            <b/>
            <sz val="9"/>
            <color indexed="81"/>
            <rFont val="Tahoma"/>
            <family val="2"/>
          </rPr>
          <t xml:space="preserve">Pending Salary Only
</t>
        </r>
      </text>
    </comment>
    <comment ref="E16" authorId="0" shapeId="0" xr:uid="{BDAA1909-935B-4A4E-8B6D-0845BD335722}">
      <text>
        <r>
          <rPr>
            <sz val="9"/>
            <color indexed="81"/>
            <rFont val="Tahoma"/>
            <family val="2"/>
          </rPr>
          <t xml:space="preserve">Pending Salary  -Rs. 24,00,000
Pending Salary for Legal Consultant Rs 23,32,000
</t>
        </r>
      </text>
    </comment>
    <comment ref="E18" authorId="0" shapeId="0" xr:uid="{9A4A4F02-4BDA-475A-8D5E-59A63268F15E}">
      <text>
        <r>
          <rPr>
            <b/>
            <sz val="9"/>
            <color indexed="81"/>
            <rFont val="Tahoma"/>
            <family val="2"/>
          </rPr>
          <t>Pending Salary Only</t>
        </r>
      </text>
    </comment>
    <comment ref="E22" authorId="0" shapeId="0" xr:uid="{962D606F-4A22-4AC3-AA7C-FC5C86E3F8AC}">
      <text>
        <r>
          <rPr>
            <b/>
            <sz val="9"/>
            <color indexed="81"/>
            <rFont val="Tahoma"/>
            <family val="2"/>
          </rPr>
          <t>Including Salary &amp; Grautity</t>
        </r>
      </text>
    </comment>
    <comment ref="E23" authorId="0" shapeId="0" xr:uid="{1AD66D79-E9E4-452E-8627-10B6B5B957DE}">
      <text>
        <r>
          <rPr>
            <b/>
            <sz val="9"/>
            <color indexed="81"/>
            <rFont val="Tahoma"/>
            <family val="2"/>
          </rPr>
          <t>Salary 363672
Pending Gratuity 111450-----------------</t>
        </r>
      </text>
    </comment>
    <comment ref="E24" authorId="0" shapeId="0" xr:uid="{CF8236CC-ECDB-4FA3-8D09-989A6A15DDB7}">
      <text>
        <r>
          <rPr>
            <sz val="9"/>
            <color indexed="81"/>
            <rFont val="Tahoma"/>
            <family val="2"/>
          </rPr>
          <t>Salary Only Pendng</t>
        </r>
      </text>
    </comment>
    <comment ref="E25" authorId="0" shapeId="0" xr:uid="{7A786B56-BE29-4641-B71F-B3D415B5CE0E}">
      <text>
        <r>
          <rPr>
            <b/>
            <sz val="9"/>
            <color indexed="81"/>
            <rFont val="Tahoma"/>
            <family val="2"/>
          </rPr>
          <t>Pending Salary Only</t>
        </r>
      </text>
    </comment>
    <comment ref="E27" authorId="0" shapeId="0" xr:uid="{10054CB3-EC0A-4B16-8D9F-0B1D9595C98D}">
      <text>
        <r>
          <rPr>
            <b/>
            <sz val="9"/>
            <color indexed="81"/>
            <rFont val="Tahoma"/>
            <family val="2"/>
          </rPr>
          <t>Pending Salary Only</t>
        </r>
      </text>
    </comment>
    <comment ref="E28" authorId="0" shapeId="0" xr:uid="{2267935A-1B11-4614-81A6-93521181FC69}">
      <text>
        <r>
          <rPr>
            <b/>
            <sz val="9"/>
            <color indexed="81"/>
            <rFont val="Tahoma"/>
            <family val="2"/>
          </rPr>
          <t>Pending Salary Only</t>
        </r>
      </text>
    </comment>
    <comment ref="E29" authorId="0" shapeId="0" xr:uid="{42A21BB3-2114-4543-B790-97AF950751B5}">
      <text>
        <r>
          <rPr>
            <b/>
            <sz val="9"/>
            <color indexed="81"/>
            <rFont val="Tahoma"/>
            <family val="2"/>
          </rPr>
          <t>Pending Salary Rs 45,00,000
Project Lead Pending Salary Rs. 742209</t>
        </r>
      </text>
    </comment>
    <comment ref="E30" authorId="0" shapeId="0" xr:uid="{448256F2-4C27-4A44-9896-A7C836B6A339}">
      <text>
        <r>
          <rPr>
            <b/>
            <sz val="9"/>
            <color indexed="81"/>
            <rFont val="Tahoma"/>
            <family val="2"/>
          </rPr>
          <t>Only Pending Salary</t>
        </r>
      </text>
    </comment>
    <comment ref="E31" authorId="0" shapeId="0" xr:uid="{81C22B62-B020-46E3-BA00-3E53DEB74A82}">
      <text>
        <r>
          <rPr>
            <b/>
            <sz val="9"/>
            <color indexed="81"/>
            <rFont val="Tahoma"/>
            <family val="2"/>
          </rPr>
          <t>Only Pending Salary</t>
        </r>
      </text>
    </comment>
    <comment ref="E32" authorId="0" shapeId="0" xr:uid="{D5BF4D0F-7A9F-4841-9F63-E301F917C7DC}">
      <text>
        <r>
          <rPr>
            <b/>
            <sz val="9"/>
            <color indexed="81"/>
            <rFont val="Tahoma"/>
            <family val="2"/>
          </rPr>
          <t>Only Pending Salary</t>
        </r>
      </text>
    </comment>
    <comment ref="E33" authorId="0" shapeId="0" xr:uid="{45682CBD-E474-4A6B-9CAE-35175B140564}">
      <text>
        <r>
          <rPr>
            <sz val="9"/>
            <color indexed="81"/>
            <rFont val="Tahoma"/>
            <family val="2"/>
          </rPr>
          <t>Only Pending Salary</t>
        </r>
      </text>
    </comment>
    <comment ref="E34" authorId="0" shapeId="0" xr:uid="{A3504382-78E7-4B5E-867B-5DBC96040B76}">
      <text>
        <r>
          <rPr>
            <b/>
            <sz val="9"/>
            <color indexed="81"/>
            <rFont val="Tahoma"/>
            <family val="2"/>
          </rPr>
          <t>Pending Only Salary</t>
        </r>
      </text>
    </comment>
    <comment ref="E35" authorId="0" shapeId="0" xr:uid="{69368FF8-5B41-4617-ABC9-3B8372017517}">
      <text>
        <r>
          <rPr>
            <b/>
            <sz val="9"/>
            <color indexed="81"/>
            <rFont val="Tahoma"/>
            <family val="2"/>
          </rPr>
          <t>Only Pending Salary</t>
        </r>
      </text>
    </comment>
    <comment ref="E36" authorId="0" shapeId="0" xr:uid="{E677EDBD-DBDA-4CB3-8F90-1F3D8D2D5AEB}">
      <text>
        <r>
          <rPr>
            <sz val="9"/>
            <color indexed="81"/>
            <rFont val="Tahoma"/>
            <family val="2"/>
          </rPr>
          <t xml:space="preserve">
Only Pending Salary</t>
        </r>
      </text>
    </comment>
    <comment ref="E37" authorId="0" shapeId="0" xr:uid="{3618F2F7-627A-4F60-BA65-ED87707BB5C2}">
      <text>
        <r>
          <rPr>
            <b/>
            <sz val="9"/>
            <color indexed="81"/>
            <rFont val="Tahoma"/>
            <family val="2"/>
          </rPr>
          <t>Pending Only Salary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15" authorId="0" shapeId="0" xr:uid="{5FBE3ECB-C69C-4B5D-942B-4D2A717A26FB}">
      <text>
        <r>
          <rPr>
            <sz val="9"/>
            <color indexed="81"/>
            <rFont val="Tahoma"/>
            <family val="2"/>
          </rPr>
          <t xml:space="preserve">Rate for 1 USD  as on CIRP Commencement Date Rs. 79.6778
</t>
        </r>
      </text>
    </comment>
  </commentList>
</comments>
</file>

<file path=xl/sharedStrings.xml><?xml version="1.0" encoding="utf-8"?>
<sst xmlns="http://schemas.openxmlformats.org/spreadsheetml/2006/main" count="596" uniqueCount="262">
  <si>
    <t>Filing under clause (ca) of sub-regulation (2) of Regulation 13 of the IBBI (Insolvency Resolution Process for Corporate Persons) Regulations, 2016</t>
  </si>
  <si>
    <t>Amount in Rs.</t>
  </si>
  <si>
    <t>Sl. No.</t>
  </si>
  <si>
    <t>Category of creditor</t>
  </si>
  <si>
    <t>Summary of claims received</t>
  </si>
  <si>
    <t>No. of claims</t>
  </si>
  <si>
    <t>Amount</t>
  </si>
  <si>
    <t>Amount of Contengent claims</t>
  </si>
  <si>
    <t xml:space="preserve">Amount of claims under verification </t>
  </si>
  <si>
    <t>Details in Annexure</t>
  </si>
  <si>
    <t>Remarks, if any</t>
  </si>
  <si>
    <t>Secured Financial Creditors belonging to any class of creditors</t>
  </si>
  <si>
    <t>Unsecured Financial Creditors belonging to any class of creditors</t>
  </si>
  <si>
    <t>Operational Creditors (Workmen)</t>
  </si>
  <si>
    <t>Operational Creditors (Employees)</t>
  </si>
  <si>
    <t>Operational Creditors (Government Dues)</t>
  </si>
  <si>
    <t>Total</t>
  </si>
  <si>
    <t>Summary of claims admitted</t>
  </si>
  <si>
    <t>Annexure-1</t>
  </si>
  <si>
    <t>Name of the Corporate Debtor</t>
  </si>
  <si>
    <t xml:space="preserve">Date of Commecement of CIRP </t>
  </si>
  <si>
    <t>Name of creditor</t>
  </si>
  <si>
    <t>Details of claim received</t>
  </si>
  <si>
    <t>Details of claim admitted</t>
  </si>
  <si>
    <t>Amount of contingent claim</t>
  </si>
  <si>
    <t>Amount of any mutual dues, that may be set- off</t>
  </si>
  <si>
    <t>Amount of claim not admitted</t>
  </si>
  <si>
    <t>Amount of claim under verification</t>
  </si>
  <si>
    <t>Date of receipt</t>
  </si>
  <si>
    <t>Amount claimed</t>
  </si>
  <si>
    <t>Amount of claim admitted</t>
  </si>
  <si>
    <t>Nature of claim</t>
  </si>
  <si>
    <t>Amount covered by Security interest</t>
  </si>
  <si>
    <t>Amount covered by guarantee</t>
  </si>
  <si>
    <t>Whether related party?</t>
  </si>
  <si>
    <t>% of voting share in CoC</t>
  </si>
  <si>
    <t>Sl.No</t>
  </si>
  <si>
    <t>Amount of claims not admitted</t>
  </si>
  <si>
    <t>Sl.No.</t>
  </si>
  <si>
    <t xml:space="preserve">List of Secured Financial Creditors belonging to any Class of Creditors </t>
  </si>
  <si>
    <t>Amount of any Mutual dues, that may be set- off</t>
  </si>
  <si>
    <t>NAP</t>
  </si>
  <si>
    <t xml:space="preserve">List of Unsecured Financial Creditors belonging to any Class of Creditors </t>
  </si>
  <si>
    <t>List of Secured Financial Creditors (other than financial creditors belonging to any Class of Creditors)</t>
  </si>
  <si>
    <t>List of Unsecured Financial Creditors (other than financial creditors belonging to any Class of Creditors)</t>
  </si>
  <si>
    <t>Name of the Authorised Representative, if any</t>
  </si>
  <si>
    <t>Name of workman</t>
  </si>
  <si>
    <t>% of voting share in CoC, if applicable</t>
  </si>
  <si>
    <t xml:space="preserve">List of operational creditors (Workmen) </t>
  </si>
  <si>
    <t xml:space="preserve">List of operational creditors (Employees) </t>
  </si>
  <si>
    <t xml:space="preserve">List of operational creditors (Government dues)  </t>
  </si>
  <si>
    <t>Details of claimant</t>
  </si>
  <si>
    <t>Department</t>
  </si>
  <si>
    <t>Government</t>
  </si>
  <si>
    <t xml:space="preserve">List of operational creditors (Other than Workmen and Employees and Govrnment dues) </t>
  </si>
  <si>
    <t>List of other creditors (Other than financial creditors and operational creditors)</t>
  </si>
  <si>
    <t>Annexure-6</t>
  </si>
  <si>
    <t>Annexure-2</t>
  </si>
  <si>
    <t>Annexure-3</t>
  </si>
  <si>
    <t>Annexure-4</t>
  </si>
  <si>
    <t>Annexure-5</t>
  </si>
  <si>
    <t>Annexure-7</t>
  </si>
  <si>
    <t>Annexure-8</t>
  </si>
  <si>
    <t>Annexure-9</t>
  </si>
  <si>
    <t>Amount Admitted</t>
  </si>
  <si>
    <t>-</t>
  </si>
  <si>
    <t xml:space="preserve">Date of Commencement of CIRP </t>
  </si>
  <si>
    <t>Date of Commencement of CIRP</t>
  </si>
  <si>
    <t>Total Claims Count</t>
  </si>
  <si>
    <t>Nori Goutham Kumar</t>
  </si>
  <si>
    <t>Balaram Sahu</t>
  </si>
  <si>
    <t>Arun Kumar</t>
  </si>
  <si>
    <t>Aliya Begum</t>
  </si>
  <si>
    <t>Aditi Sharma</t>
  </si>
  <si>
    <t>Venkata Appala Ramana</t>
  </si>
  <si>
    <t>Prakash Electricals</t>
  </si>
  <si>
    <t>Puthiya Chirackal Abdul Nazeer</t>
  </si>
  <si>
    <t>Mani Paul Chinnam</t>
  </si>
  <si>
    <t>B Sanjeev Kumar</t>
  </si>
  <si>
    <t>Darapaneni &amp; Co.</t>
  </si>
  <si>
    <t>Tera Software Limited</t>
  </si>
  <si>
    <t>Naveen Kumar Moparthy</t>
  </si>
  <si>
    <t>Lapis Technologies</t>
  </si>
  <si>
    <t>JRA &amp; Associates LLP</t>
  </si>
  <si>
    <t>This Summary Sheet is Auto Data Feed sheet. Do Not Enter Any Data/Make any changes here Unless it is necessary.</t>
  </si>
  <si>
    <t>As per Form</t>
  </si>
  <si>
    <t>Currecny</t>
  </si>
  <si>
    <t>Amount claimed 
(In Rs.)</t>
  </si>
  <si>
    <t>Exchange Rate</t>
  </si>
  <si>
    <t>USD</t>
  </si>
  <si>
    <t>S. No.</t>
  </si>
  <si>
    <t>Form</t>
  </si>
  <si>
    <t>Name of the Creditor</t>
  </si>
  <si>
    <t>Prinipal</t>
  </si>
  <si>
    <t>Interest</t>
  </si>
  <si>
    <t>Claim 
As per Form</t>
  </si>
  <si>
    <t xml:space="preserve">Currency </t>
  </si>
  <si>
    <t>Total 
Amount Claimed</t>
  </si>
  <si>
    <t>Amount As 
per CD Books</t>
  </si>
  <si>
    <t>Amount of Claim 
Admitted</t>
  </si>
  <si>
    <t>Whether 
Related Party</t>
  </si>
  <si>
    <t>Amount of Claim 
Not Admitted</t>
  </si>
  <si>
    <t>Amount of Claim 
Pending for 
Verification</t>
  </si>
  <si>
    <t>Name of AR</t>
  </si>
  <si>
    <t xml:space="preserve">PAN / Aadhar / Passport / 
Voter ID / CIN of the creditor or AR </t>
  </si>
  <si>
    <t>Address</t>
  </si>
  <si>
    <t>Email</t>
  </si>
  <si>
    <t>Cellphone No.</t>
  </si>
  <si>
    <t>B - Operation Creditor</t>
  </si>
  <si>
    <t>Ingram Micro India Pvivate Limited</t>
  </si>
  <si>
    <t>INR</t>
  </si>
  <si>
    <t>Unrelated</t>
  </si>
  <si>
    <t>NA</t>
  </si>
  <si>
    <t>Nagendra Pal Goel</t>
  </si>
  <si>
    <t>5th Floor, Empire Plaza, Building A, 
LBS Marg, Vikhroli West, Mumbai - 400083</t>
  </si>
  <si>
    <t>nagendrapal.goel@ingrammicro.com
sujit.keshri@ingrammicro.com</t>
  </si>
  <si>
    <t>Drop Down Data(Don’t Touch)</t>
  </si>
  <si>
    <t>Ivalue Infosolutions Private Limited</t>
  </si>
  <si>
    <t>Krishna Raj Sharma</t>
  </si>
  <si>
    <t>#1140, 3rd Floor, VGR Essor, 6th Main,
17th Cross, Sector - 7, HSR Layout,
Bangalore - 560102</t>
  </si>
  <si>
    <t>lakshmi.urs@ivalue.co.in</t>
  </si>
  <si>
    <t>Select Here</t>
  </si>
  <si>
    <t>E - AR of Workman/Employee</t>
  </si>
  <si>
    <t>Chitturi Srikanth</t>
  </si>
  <si>
    <t>6702 2815 7924 
(Aadhaar No.)</t>
  </si>
  <si>
    <t>Flat No. 202, Ratnam Residency, 1st Lane, 
krishna Nagar, Guntur, Andhrapradesh 
- 522006</t>
  </si>
  <si>
    <t>srikanth418@gmail.com</t>
  </si>
  <si>
    <t>1CL104303HVR</t>
  </si>
  <si>
    <t>Prakash Sangammanavar, 404A/4 
sullmatti subhas circle ambedakar circle-
Haveri town-581110</t>
  </si>
  <si>
    <t>prakash.sangam86@gmail.com</t>
  </si>
  <si>
    <t>C - Financial Creditor</t>
  </si>
  <si>
    <t>MIG-589, D.No. 18-61-23, APHB Colony, 
Pedagantyada,Visakhapatnam, 
Andhra Pradesh-530044.</t>
  </si>
  <si>
    <t>abdulnazeer7865@gmail.com</t>
  </si>
  <si>
    <t>CA - Financial Creditor in a Class</t>
  </si>
  <si>
    <t>549711290556
(Aadhar Number)</t>
  </si>
  <si>
    <t>C/O Karanam Lavanya, D.No. 9-125A,
P Kothapalli, Atmakur, Anantapur,
Andhra Pradesh-515751.</t>
  </si>
  <si>
    <t>sanjeev0269@gmail.com</t>
  </si>
  <si>
    <t>D - Workman/Employee</t>
  </si>
  <si>
    <t>5676 5083 6697
(AADHAAR CARD)</t>
  </si>
  <si>
    <t>Dr No:2-15-50, Sector-9, MVP Colony,
Visakhapatnam, Andhra Pradesh-530017</t>
  </si>
  <si>
    <t>goutham.nori@gmail.com</t>
  </si>
  <si>
    <t>AAGFD6406</t>
  </si>
  <si>
    <t>8-3-1047/1-A, Rama Apartments, 
Srinagar Colony, Hyderabad - 500073</t>
  </si>
  <si>
    <t>darapaneni1986@gmail.com</t>
  </si>
  <si>
    <t>F - Other than FC&amp;OC</t>
  </si>
  <si>
    <t>Viplav umar V L S</t>
  </si>
  <si>
    <t>Related</t>
  </si>
  <si>
    <t>Ex Director</t>
  </si>
  <si>
    <t>5797 0991 2784 
(Aadhaar no)</t>
  </si>
  <si>
    <t>Lucky.viplav@gmail.com</t>
  </si>
  <si>
    <t>5798 0991 2784 
(Aadhaar no)</t>
  </si>
  <si>
    <t>CS Jaipal Reddy Naidi, 
Designated Partner</t>
  </si>
  <si>
    <t>7503 2165 5734 
(Aadhaar No.)</t>
  </si>
  <si>
    <t>JRA &amp; Associates LLP, Flat No. 201, 
Brindavanam, Plot No. 428, Road No. 9, 
kakatiya Hills, Madhapur, Hyderabad, 
Telangan  500081</t>
  </si>
  <si>
    <t>cs@jracs.in
jp@jracs.in</t>
  </si>
  <si>
    <t>4043461122
9951355428</t>
  </si>
  <si>
    <t>Palempati Narendranadh Chowdary</t>
  </si>
  <si>
    <t>PAN : BVQPP8041Q
AADHAAR : 908824082410</t>
  </si>
  <si>
    <t>Flat C 124, Krishna Apartments,
Yella Reddy Guda,Ameerpet, Hyderabad – 
500073, Telangana.</t>
  </si>
  <si>
    <t>narendra.palempati@gmail.com</t>
  </si>
  <si>
    <t>PAN: ARDPC2702R
AADHAR: 9314 6710 0614</t>
  </si>
  <si>
    <t>H.No. 1-1-367/1, Plot No. 52, RBI Colony, 
Mohan Nagar, Kothapet, Hyderabad – 
500 035, Telangana.</t>
  </si>
  <si>
    <t>manipaulchinnam@gmail.com</t>
  </si>
  <si>
    <t xml:space="preserve"> 90520 66177</t>
  </si>
  <si>
    <t>Tummala Gopichand
(Chairman &amp; MD)</t>
  </si>
  <si>
    <t>8-2-293/82/A/1107, Plot No. 1107, Road No.55
Jubliee Hills, Hyderabad, Telanaga 500033</t>
  </si>
  <si>
    <t>babureddy@terasoftware.in
accounts@terasoftware.in</t>
  </si>
  <si>
    <t>99496 88896</t>
  </si>
  <si>
    <t>Dep. Director, ESI Corporation</t>
  </si>
  <si>
    <t>Rajeeva Nandan Ray 
(Deputy Direcrtor)</t>
  </si>
  <si>
    <t>Regional Office, ESI Corporation, #5-9-23, 
Hill Fort Road, Hyderabad 500063</t>
  </si>
  <si>
    <t>legal.ts@esic.nic.in
rd-telangana@esic.nic.in</t>
  </si>
  <si>
    <t>Jagadeesh Devarapalli</t>
  </si>
  <si>
    <t>AVXPD9225G, 
956715826794</t>
  </si>
  <si>
    <t>S/o. Appanna Devarapalli, H. No: 75, 
3rd Street, Paul Nagar, Vizianagaram, AP 
535003</t>
  </si>
  <si>
    <t>jagadeesh011.mca@gmail.com</t>
  </si>
  <si>
    <t>5189 8455 6514 
(Aadhar No)</t>
  </si>
  <si>
    <t>#202, Hills View Residency, Block A , 
Arilova Colony , Visakahapatnam 530040</t>
  </si>
  <si>
    <t>sbalaram.hr@gmail.com</t>
  </si>
  <si>
    <t>Mathumalli Vinod</t>
  </si>
  <si>
    <t>689019806887 
(Aadhaar No.)</t>
  </si>
  <si>
    <t>at post Jharapali, Ps Bheden, Dist Bargarh, 
Odisha 768103</t>
  </si>
  <si>
    <t>mathumelivinod@gmail.com</t>
  </si>
  <si>
    <t>Venu Sudheer K S</t>
  </si>
  <si>
    <t>7151 9928 3631
(Aadhaar No.)</t>
  </si>
  <si>
    <t>472, Channel Road, Ashoknagar Camp, 
Nalkudre, Davanagere, karnataka 577544</t>
  </si>
  <si>
    <t>venusudheer@gmail.com</t>
  </si>
  <si>
    <t>Fastlane Americas, Inc</t>
  </si>
  <si>
    <t>Sreenivas Devalla 
(Director)</t>
  </si>
  <si>
    <t>691 S Milpitas Blvd, #203, Milpitas, CA 95035
USA</t>
  </si>
  <si>
    <t>devalla@gmail.com</t>
  </si>
  <si>
    <t>4444 1785 4438 
(Aadhar No.)</t>
  </si>
  <si>
    <t>Flat G4, Amrutha Sai Residency,
Esswar Villas Road, Nizampet Hyderabad,</t>
  </si>
  <si>
    <t>arun@arunkr.co.in</t>
  </si>
  <si>
    <t>Krishna Prasad V</t>
  </si>
  <si>
    <t>9001 9294 8669 
(Aadhaar No.)</t>
  </si>
  <si>
    <t>#3682/A 47, 8th Cross Main Road, Behind 
Vani Ricemill, Taralabalu Layout, Davanagere
577005 karnataka</t>
  </si>
  <si>
    <t>krishnapd.v6972@gmail.com</t>
  </si>
  <si>
    <t>Director</t>
  </si>
  <si>
    <t>5832 9715 7377
(Aadhaar No.)</t>
  </si>
  <si>
    <t>naveen2020@gmail.com</t>
  </si>
  <si>
    <t>Chandrashekar M V</t>
  </si>
  <si>
    <t>3518 7428 9728 
(Aadhaar No.)</t>
  </si>
  <si>
    <t>chandru.cmv@gmail.com</t>
  </si>
  <si>
    <t>8103 4314 9334
(Aadhaar No.)</t>
  </si>
  <si>
    <t>H. No. 6-31242/58/6, MS Maktha, 
Opp. Rajbhavan, khairatabad, Hyderabad, 
Telangana 500082</t>
  </si>
  <si>
    <t>aliyabegum0309@gmail.com</t>
  </si>
  <si>
    <t>Srinivasa Jayantha Kumar</t>
  </si>
  <si>
    <t>3065 3938 0075 
(Aadhaar No.)</t>
  </si>
  <si>
    <t>kumar.srinivasa99@gmail.com</t>
  </si>
  <si>
    <t xml:space="preserve">Uday Kiran U </t>
  </si>
  <si>
    <t>8629 1894 7014
(Aadhaar No.)</t>
  </si>
  <si>
    <t>#371, 3rd Cross, Remco BHEL Layout, 
Pattanagere Rajarajeshwari Nagar, Bengaluru
560098</t>
  </si>
  <si>
    <t>udaykiran24@gmail.com</t>
  </si>
  <si>
    <t>PAN: CVSPS3573D
Aadhaar: 2331 1514 5418
Employee ID: FIT078</t>
  </si>
  <si>
    <t>B-155 Pallav Puram, Phase-I, Meerut - 250110, 
Uttar Pradesh, India</t>
  </si>
  <si>
    <t>cssharmaaditi@gmail.com</t>
  </si>
  <si>
    <t>5690 6367 4272
(Aadhaar No.)</t>
  </si>
  <si>
    <t>S-10, Praneeth Pranav County, 
Patelguda Village, Beeramguda,
Hyderabad - 502319</t>
  </si>
  <si>
    <t>sandeep.katpatal@gmail.com</t>
  </si>
  <si>
    <t>PAN: AECPA4908F</t>
  </si>
  <si>
    <t>3-72/3/187, Puppalaguda, Ranga Reddy,
Hyderabad, Telangana 500089</t>
  </si>
  <si>
    <t>avramana_9@yahoo.com</t>
  </si>
  <si>
    <t>Pradeep N</t>
  </si>
  <si>
    <t>2449 4703 2880
(Aadhaar No.)</t>
  </si>
  <si>
    <t>#36 B2, SFS, 4th B Cross, 7th B Main,
Yelahanka Newtown, Bangalore, karnataka
560064</t>
  </si>
  <si>
    <t>pradeepn1381@gmail.com</t>
  </si>
  <si>
    <t>T V Sudhakar 
(Proprietor)</t>
  </si>
  <si>
    <t>D. No. 49-19-16/3, G-round Floor, 
Lalitha Nagar, Akkayyapalem, 
Visakhapatanam 530016</t>
  </si>
  <si>
    <t>No</t>
  </si>
  <si>
    <t>Date of 
Receipt</t>
  </si>
  <si>
    <t>Others, 
if any</t>
  </si>
  <si>
    <t>Foreign 
Currency 
Exchange 
Rate</t>
  </si>
  <si>
    <t>Nature of 
Relation</t>
  </si>
  <si>
    <t>Click Here ---------&gt;</t>
  </si>
  <si>
    <r>
      <t xml:space="preserve">Secured Financial Creditors 
</t>
    </r>
    <r>
      <rPr>
        <sz val="12"/>
        <rFont val="Times New Roman"/>
        <family val="1"/>
      </rPr>
      <t>(other than financial creditors belonging to any class of creditors)</t>
    </r>
  </si>
  <si>
    <r>
      <t xml:space="preserve">Unsecured Financial Creditors 
</t>
    </r>
    <r>
      <rPr>
        <sz val="12"/>
        <rFont val="Times New Roman"/>
        <family val="1"/>
      </rPr>
      <t>(other than financial creditors belonging to any class of creditors)</t>
    </r>
  </si>
  <si>
    <r>
      <t xml:space="preserve">Operational Creditors 
</t>
    </r>
    <r>
      <rPr>
        <sz val="12"/>
        <rFont val="Times New Roman"/>
        <family val="1"/>
      </rPr>
      <t>(other than Workmen, Employees and Government Dues)</t>
    </r>
  </si>
  <si>
    <r>
      <t xml:space="preserve">Other creditors, if any 
</t>
    </r>
    <r>
      <rPr>
        <sz val="12"/>
        <rFont val="Times New Roman"/>
        <family val="1"/>
      </rPr>
      <t>(other than financial creditors and operational creditors)</t>
    </r>
  </si>
  <si>
    <t>Sandeep Katapatal</t>
  </si>
  <si>
    <t>Viplav Kumar V L S</t>
  </si>
  <si>
    <t>U72900MH1996PTC136340</t>
  </si>
  <si>
    <t>U72200KA2008PTC045995</t>
  </si>
  <si>
    <t>549711290556(Aadhar no.)</t>
  </si>
  <si>
    <t>#3683/17A/15, Anjaneya Layout, 
Davanagere, Karnataka,India 577004</t>
  </si>
  <si>
    <t>#3683/17A/15, Anjaneya Layout, 
Davanagere,Karnataka, India 577004</t>
  </si>
  <si>
    <t>L72200TG1994PLC018391</t>
  </si>
  <si>
    <t>H. No. 3-26, Takkelapadu post, Pedakakani Mandal, 
Guntur Dist., Andhra Pradesh - 522509</t>
  </si>
  <si>
    <t>#1725/B1, Chethana, 3rd Cross 
(SVS Convent road), Lenin Nagara, 
Nitavalli New extension, Davanagere 577004</t>
  </si>
  <si>
    <t>Plot No. 84, 4-7-12/84, Ravindra Nagar, 
Annapoorna Colony, Nacharam, Hyderabad
Telangana 500076</t>
  </si>
  <si>
    <t>AECPT7181B</t>
  </si>
  <si>
    <t>srikanth@lapistechnologies.in, tvsudhakar@lapistechnologies.in</t>
  </si>
  <si>
    <t>GUNDLATHOTI READY MIX CEMENT INDUSTRY PRIVATE LIMITED</t>
  </si>
  <si>
    <t>IFCL Venture Capital Fund Limited - SC</t>
  </si>
  <si>
    <t>30.09.2026</t>
  </si>
  <si>
    <t>FC</t>
  </si>
  <si>
    <t>NIL</t>
  </si>
  <si>
    <t>Gundlathoti Ready Mix Cement Industry Private Limited</t>
  </si>
  <si>
    <r>
      <t xml:space="preserve">List of Creditors as on </t>
    </r>
    <r>
      <rPr>
        <b/>
        <sz val="11"/>
        <color rgb="FF0070C0"/>
        <rFont val="Times New Roman"/>
        <family val="1"/>
      </rPr>
      <t>11.09.2026</t>
    </r>
  </si>
  <si>
    <t>11.09.2026</t>
  </si>
  <si>
    <t>List of Creditors as on 11.09.2026</t>
  </si>
  <si>
    <t>List of Creditors as on 11-09-2026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</si>
</sst>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 &quot;₹&quot;\ * #,##0.00_ ;_ &quot;₹&quot;\ * \-#,##0.00_ ;_ &quot;₹&quot;\ * &quot;-&quot;??_ ;_ @_ "/>
    <numFmt numFmtId="43" formatCode="_ * #,##0.00_ ;_ * \-#,##0.00_ ;_ * &quot;-&quot;??_ ;_ @_ "/>
    <numFmt numFmtId="164" formatCode="_ * #,##0_ ;_ * \-#,##0_ ;_ * &quot;-&quot;??_ ;_ @_ "/>
    <numFmt numFmtId="165" formatCode="_ &quot;₹&quot;\ * #,##0_ ;_ &quot;₹&quot;\ * \-#,##0_ ;_ &quot;₹&quot;\ * &quot;-&quot;??_ ;_ @_ "/>
    <numFmt numFmtId="166" formatCode="_ [$₹-4009]\ * #,##0_ ;_ [$₹-4009]\ * \-#,##0_ ;_ [$₹-4009]\ * &quot;-&quot;??_ ;_ @_ "/>
    <numFmt numFmtId="167" formatCode="_-[$$-409]* #,##0.00_ ;_-[$$-409]* \-#,##0.00\ ;_-[$$-409]* &quot;-&quot;??_ ;_-@_ "/>
    <numFmt numFmtId="168" formatCode="_ [$₹-4009]\ * #,##0.00_ ;_ [$₹-4009]\ * \-#,##0.00_ ;_ [$₹-4009]\ * &quot;-&quot;??_ ;_ @_ "/>
    <numFmt numFmtId="169" formatCode="&quot;₹&quot;\ #,##0.00"/>
  </numFmts>
  <fonts count="30" x14ac:knownFonts="1">
    <font>
      <sz val="11"/>
      <color theme="1"/>
      <name val="Calibri"/>
      <family val="2"/>
      <scheme val="minor"/>
    </font>
    <font>
      <b/>
      <sz val="11"/>
      <color theme="1"/>
      <name val="Calibri"/>
      <family val="2"/>
      <scheme val="minor"/>
    </font>
    <font>
      <sz val="11"/>
      <color theme="1"/>
      <name val="Calibri"/>
      <family val="2"/>
      <scheme val="minor"/>
    </font>
    <font>
      <sz val="12"/>
      <name val="Times New Roman"/>
      <family val="1"/>
    </font>
    <font>
      <b/>
      <sz val="12"/>
      <name val="Times New Roman"/>
      <family val="1"/>
    </font>
    <font>
      <b/>
      <sz val="11"/>
      <color theme="1"/>
      <name val="Times New Roman"/>
      <family val="1"/>
    </font>
    <font>
      <sz val="11"/>
      <color theme="1"/>
      <name val="Times New Roman"/>
      <family val="1"/>
    </font>
    <font>
      <sz val="11"/>
      <name val="Times New Roman"/>
      <family val="1"/>
    </font>
    <font>
      <b/>
      <sz val="12"/>
      <color theme="0"/>
      <name val="Times New Roman"/>
      <family val="1"/>
    </font>
    <font>
      <b/>
      <sz val="11"/>
      <color theme="9" tint="-0.249977111117893"/>
      <name val="Times New Roman"/>
      <family val="1"/>
    </font>
    <font>
      <b/>
      <sz val="11"/>
      <color rgb="FF0070C0"/>
      <name val="Times New Roman"/>
      <family val="1"/>
    </font>
    <font>
      <b/>
      <sz val="11"/>
      <color theme="0"/>
      <name val="Times New Roman"/>
      <family val="1"/>
    </font>
    <font>
      <sz val="11"/>
      <color rgb="FF0070C0"/>
      <name val="Times New Roman"/>
      <family val="1"/>
    </font>
    <font>
      <b/>
      <sz val="10.5"/>
      <color theme="1"/>
      <name val="Times New Roman"/>
      <family val="1"/>
    </font>
    <font>
      <sz val="9"/>
      <color indexed="81"/>
      <name val="Tahoma"/>
      <family val="2"/>
    </font>
    <font>
      <sz val="11"/>
      <color theme="1"/>
      <name val="Palatino Linotype"/>
      <family val="1"/>
    </font>
    <font>
      <sz val="11"/>
      <color rgb="FF006100"/>
      <name val="Calibri"/>
      <family val="2"/>
      <scheme val="minor"/>
    </font>
    <font>
      <u/>
      <sz val="11"/>
      <color theme="10"/>
      <name val="Calibri"/>
      <family val="2"/>
      <scheme val="minor"/>
    </font>
    <font>
      <b/>
      <sz val="10"/>
      <color theme="0"/>
      <name val="Palatino Linotype"/>
      <family val="1"/>
    </font>
    <font>
      <sz val="10"/>
      <color theme="0"/>
      <name val="Palatino Linotype"/>
      <family val="1"/>
    </font>
    <font>
      <b/>
      <sz val="9"/>
      <color indexed="81"/>
      <name val="Tahoma"/>
      <family val="2"/>
    </font>
    <font>
      <b/>
      <sz val="9"/>
      <color theme="0"/>
      <name val="Palatino Linotype"/>
      <family val="1"/>
    </font>
    <font>
      <b/>
      <sz val="9"/>
      <color theme="1"/>
      <name val="Palatino Linotype"/>
      <family val="1"/>
    </font>
    <font>
      <sz val="9"/>
      <color theme="1"/>
      <name val="Palatino Linotype"/>
      <family val="1"/>
    </font>
    <font>
      <b/>
      <sz val="9"/>
      <name val="Palatino Linotype"/>
      <family val="1"/>
    </font>
    <font>
      <sz val="9"/>
      <name val="Palatino Linotype"/>
      <family val="1"/>
    </font>
    <font>
      <b/>
      <sz val="9"/>
      <color rgb="FF006100"/>
      <name val="Palatino Linotype"/>
      <family val="1"/>
    </font>
    <font>
      <u/>
      <sz val="9"/>
      <color theme="10"/>
      <name val="Palatino Linotype"/>
      <family val="1"/>
    </font>
    <font>
      <b/>
      <sz val="11"/>
      <name val="Times New Roman"/>
      <family val="1"/>
    </font>
    <font>
      <sz val="12"/>
      <color theme="1"/>
      <name val="Times New Roman"/>
      <family val="1"/>
    </font>
  </fonts>
  <fills count="2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theme="1"/>
        <bgColor indexed="64"/>
      </patternFill>
    </fill>
    <fill>
      <patternFill patternType="solid">
        <fgColor theme="3"/>
        <bgColor indexed="64"/>
      </patternFill>
    </fill>
    <fill>
      <patternFill patternType="solid">
        <fgColor theme="4"/>
        <bgColor indexed="64"/>
      </patternFill>
    </fill>
    <fill>
      <patternFill patternType="solid">
        <fgColor theme="5"/>
        <bgColor indexed="64"/>
      </patternFill>
    </fill>
    <fill>
      <patternFill patternType="solid">
        <fgColor theme="8" tint="-0.499984740745262"/>
        <bgColor indexed="64"/>
      </patternFill>
    </fill>
    <fill>
      <patternFill patternType="solid">
        <fgColor rgb="FF002060"/>
        <bgColor indexed="64"/>
      </patternFill>
    </fill>
    <fill>
      <patternFill patternType="solid">
        <fgColor rgb="FFC6EFCE"/>
      </patternFill>
    </fill>
    <fill>
      <patternFill patternType="solid">
        <fgColor rgb="FFFF0000"/>
        <bgColor indexed="64"/>
      </patternFill>
    </fill>
    <fill>
      <patternFill patternType="solid">
        <fgColor rgb="FF00B050"/>
        <bgColor indexed="64"/>
      </patternFill>
    </fill>
    <fill>
      <patternFill patternType="solid">
        <fgColor rgb="FFC00000"/>
        <bgColor indexed="64"/>
      </patternFill>
    </fill>
    <fill>
      <patternFill patternType="solid">
        <fgColor theme="9" tint="-0.249977111117893"/>
        <bgColor indexed="64"/>
      </patternFill>
    </fill>
    <fill>
      <patternFill patternType="solid">
        <fgColor theme="2" tint="-0.89999084444715716"/>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right style="thin">
        <color indexed="64"/>
      </right>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43" fontId="2" fillId="0" borderId="0" applyFont="0" applyFill="0" applyBorder="0" applyAlignment="0" applyProtection="0"/>
    <xf numFmtId="0" fontId="16" fillId="14" borderId="0" applyNumberFormat="0" applyBorder="0" applyAlignment="0" applyProtection="0"/>
    <xf numFmtId="0" fontId="17" fillId="0" borderId="0" applyNumberFormat="0" applyFill="0" applyBorder="0" applyAlignment="0" applyProtection="0"/>
  </cellStyleXfs>
  <cellXfs count="418">
    <xf numFmtId="0" fontId="0" fillId="0" borderId="0" xfId="0"/>
    <xf numFmtId="0" fontId="0" fillId="0" borderId="0" xfId="0" applyAlignment="1">
      <alignment vertical="top"/>
    </xf>
    <xf numFmtId="0" fontId="1" fillId="0" borderId="0" xfId="0" applyFont="1" applyAlignment="1">
      <alignment vertical="top"/>
    </xf>
    <xf numFmtId="43" fontId="0" fillId="0" borderId="0" xfId="1" applyFont="1" applyAlignment="1">
      <alignment vertical="top"/>
    </xf>
    <xf numFmtId="14" fontId="0" fillId="0" borderId="0" xfId="1" applyNumberFormat="1" applyFont="1" applyAlignment="1">
      <alignment vertical="top"/>
    </xf>
    <xf numFmtId="164" fontId="0" fillId="0" borderId="0" xfId="1" applyNumberFormat="1" applyFont="1" applyAlignment="1">
      <alignment vertical="top"/>
    </xf>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horizontal="right" vertical="top"/>
    </xf>
    <xf numFmtId="0" fontId="3" fillId="0" borderId="0" xfId="0" applyFont="1" applyAlignment="1">
      <alignment vertical="top"/>
    </xf>
    <xf numFmtId="2" fontId="3" fillId="0" borderId="0" xfId="0" applyNumberFormat="1" applyFont="1" applyAlignment="1">
      <alignment horizontal="right" vertical="top"/>
    </xf>
    <xf numFmtId="0" fontId="4" fillId="0" borderId="1" xfId="0" applyFont="1" applyBorder="1" applyAlignment="1">
      <alignment horizontal="center" vertical="top" wrapText="1"/>
    </xf>
    <xf numFmtId="2" fontId="4" fillId="0" borderId="1" xfId="0" applyNumberFormat="1" applyFont="1" applyBorder="1" applyAlignment="1">
      <alignment horizontal="center" vertical="top" wrapText="1"/>
    </xf>
    <xf numFmtId="0" fontId="5" fillId="0" borderId="7" xfId="0" applyFont="1" applyBorder="1" applyAlignment="1">
      <alignment horizontal="center" vertical="top"/>
    </xf>
    <xf numFmtId="0" fontId="5" fillId="0" borderId="1" xfId="0" applyFont="1" applyBorder="1" applyAlignment="1">
      <alignment horizontal="center" vertical="top" wrapText="1"/>
    </xf>
    <xf numFmtId="0" fontId="6" fillId="0" borderId="1" xfId="0" applyFont="1" applyBorder="1" applyAlignment="1">
      <alignment vertical="top"/>
    </xf>
    <xf numFmtId="0" fontId="5" fillId="0" borderId="1" xfId="0" applyFont="1" applyBorder="1" applyAlignment="1">
      <alignment horizontal="center" vertical="top"/>
    </xf>
    <xf numFmtId="0" fontId="6" fillId="0" borderId="0" xfId="0" applyFont="1" applyAlignment="1">
      <alignment vertical="top"/>
    </xf>
    <xf numFmtId="0" fontId="5" fillId="0" borderId="0" xfId="0" applyFont="1" applyAlignment="1">
      <alignment vertical="top"/>
    </xf>
    <xf numFmtId="0" fontId="7" fillId="0" borderId="1" xfId="0" applyFont="1" applyBorder="1" applyAlignment="1">
      <alignment horizontal="left" vertical="center" wrapText="1"/>
    </xf>
    <xf numFmtId="14" fontId="6" fillId="0" borderId="1" xfId="0" applyNumberFormat="1" applyFont="1" applyBorder="1" applyAlignment="1">
      <alignment horizontal="center" vertical="center"/>
    </xf>
    <xf numFmtId="0" fontId="6" fillId="0" borderId="0" xfId="0" applyFont="1"/>
    <xf numFmtId="0" fontId="5" fillId="0" borderId="8" xfId="0" applyFont="1" applyBorder="1" applyAlignment="1">
      <alignment horizontal="center"/>
    </xf>
    <xf numFmtId="0" fontId="5" fillId="0" borderId="1"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5" fillId="0" borderId="12" xfId="0" applyFont="1" applyBorder="1" applyAlignment="1">
      <alignment horizontal="center" vertical="top"/>
    </xf>
    <xf numFmtId="0" fontId="5" fillId="0" borderId="12" xfId="0" applyFont="1" applyBorder="1" applyAlignment="1">
      <alignment vertical="center"/>
    </xf>
    <xf numFmtId="164" fontId="5" fillId="0" borderId="15" xfId="1" applyNumberFormat="1" applyFont="1" applyBorder="1" applyAlignment="1">
      <alignment vertical="top"/>
    </xf>
    <xf numFmtId="0" fontId="5" fillId="0" borderId="16" xfId="0" applyFont="1" applyBorder="1" applyAlignment="1">
      <alignment vertical="top"/>
    </xf>
    <xf numFmtId="43" fontId="5" fillId="0" borderId="8" xfId="1" applyFont="1" applyBorder="1" applyAlignment="1">
      <alignment horizontal="center" vertical="top"/>
    </xf>
    <xf numFmtId="14" fontId="5" fillId="0" borderId="7" xfId="1" applyNumberFormat="1" applyFont="1" applyBorder="1" applyAlignment="1">
      <alignment horizontal="center" vertical="top"/>
    </xf>
    <xf numFmtId="14" fontId="6" fillId="0" borderId="1" xfId="1" applyNumberFormat="1" applyFont="1" applyBorder="1" applyAlignment="1">
      <alignment horizontal="center" vertical="center"/>
    </xf>
    <xf numFmtId="164" fontId="5" fillId="0" borderId="15" xfId="1" applyNumberFormat="1" applyFont="1" applyBorder="1" applyAlignment="1">
      <alignment vertical="top" wrapText="1"/>
    </xf>
    <xf numFmtId="43" fontId="5" fillId="0" borderId="16" xfId="1" applyFont="1" applyBorder="1" applyAlignment="1">
      <alignment vertical="top" wrapText="1"/>
    </xf>
    <xf numFmtId="43" fontId="0" fillId="0" borderId="0" xfId="1" applyFont="1" applyAlignment="1">
      <alignment horizontal="center" vertical="top"/>
    </xf>
    <xf numFmtId="14" fontId="5" fillId="0" borderId="1" xfId="1" applyNumberFormat="1" applyFont="1" applyBorder="1" applyAlignment="1">
      <alignment horizontal="center" vertical="top" wrapText="1"/>
    </xf>
    <xf numFmtId="43" fontId="5" fillId="0" borderId="1" xfId="1" applyFont="1" applyBorder="1" applyAlignment="1">
      <alignment horizontal="center" vertical="top" wrapText="1"/>
    </xf>
    <xf numFmtId="164" fontId="5" fillId="0" borderId="29" xfId="1" applyNumberFormat="1" applyFont="1" applyBorder="1" applyAlignment="1">
      <alignment vertical="top"/>
    </xf>
    <xf numFmtId="0" fontId="5" fillId="0" borderId="29" xfId="0" applyFont="1" applyBorder="1" applyAlignment="1">
      <alignment horizontal="center"/>
    </xf>
    <xf numFmtId="0" fontId="0" fillId="0" borderId="0" xfId="0" applyAlignment="1">
      <alignment horizontal="center" vertical="top"/>
    </xf>
    <xf numFmtId="0" fontId="5" fillId="0" borderId="19" xfId="0" applyFont="1" applyBorder="1" applyAlignment="1">
      <alignment horizontal="center" vertical="top"/>
    </xf>
    <xf numFmtId="0" fontId="5" fillId="0" borderId="3" xfId="0" applyFont="1" applyBorder="1" applyAlignment="1">
      <alignment horizontal="center" vertical="top"/>
    </xf>
    <xf numFmtId="0" fontId="6" fillId="0" borderId="13" xfId="0" applyFont="1" applyBorder="1" applyAlignment="1">
      <alignment vertical="top"/>
    </xf>
    <xf numFmtId="0" fontId="6" fillId="0" borderId="12" xfId="0" applyFont="1" applyBorder="1" applyAlignment="1">
      <alignment horizontal="center" vertical="center"/>
    </xf>
    <xf numFmtId="0" fontId="5" fillId="0" borderId="12" xfId="0" applyFont="1" applyBorder="1" applyAlignment="1">
      <alignment horizontal="center" vertical="center"/>
    </xf>
    <xf numFmtId="43" fontId="5" fillId="0" borderId="7" xfId="1" applyFont="1" applyBorder="1" applyAlignment="1">
      <alignment horizontal="center"/>
    </xf>
    <xf numFmtId="43" fontId="6" fillId="0" borderId="0" xfId="1" applyFont="1" applyAlignment="1">
      <alignment vertical="top"/>
    </xf>
    <xf numFmtId="0" fontId="5" fillId="0" borderId="5" xfId="0" applyFont="1" applyBorder="1" applyAlignment="1">
      <alignment horizontal="center" vertical="top"/>
    </xf>
    <xf numFmtId="0" fontId="5" fillId="0" borderId="4" xfId="0" applyFont="1" applyBorder="1" applyAlignment="1">
      <alignment horizontal="center" vertical="top"/>
    </xf>
    <xf numFmtId="0" fontId="5" fillId="0" borderId="20" xfId="0" applyFont="1" applyBorder="1" applyAlignment="1">
      <alignment vertical="top"/>
    </xf>
    <xf numFmtId="0" fontId="6" fillId="0" borderId="0" xfId="0" applyFont="1" applyAlignment="1">
      <alignment horizontal="center" vertical="top"/>
    </xf>
    <xf numFmtId="0" fontId="6" fillId="0" borderId="0" xfId="0" applyFont="1" applyAlignment="1">
      <alignment horizontal="center"/>
    </xf>
    <xf numFmtId="0" fontId="6" fillId="0" borderId="11" xfId="0" applyFont="1" applyBorder="1" applyAlignment="1">
      <alignment vertical="top"/>
    </xf>
    <xf numFmtId="49" fontId="7" fillId="0" borderId="1" xfId="1" applyNumberFormat="1" applyFont="1" applyBorder="1" applyAlignment="1">
      <alignment horizontal="left" vertical="center" wrapText="1"/>
    </xf>
    <xf numFmtId="49" fontId="7" fillId="0" borderId="1" xfId="1" applyNumberFormat="1" applyFont="1" applyBorder="1" applyAlignment="1">
      <alignment vertical="center" wrapText="1"/>
    </xf>
    <xf numFmtId="49" fontId="6" fillId="0" borderId="1" xfId="1" applyNumberFormat="1" applyFont="1" applyBorder="1" applyAlignment="1">
      <alignment horizontal="center" vertical="center" wrapText="1"/>
    </xf>
    <xf numFmtId="49" fontId="6" fillId="0" borderId="1" xfId="1" applyNumberFormat="1" applyFont="1" applyBorder="1" applyAlignment="1">
      <alignment horizontal="center" vertical="center"/>
    </xf>
    <xf numFmtId="0" fontId="6" fillId="0" borderId="14" xfId="0" applyFont="1" applyBorder="1" applyAlignment="1">
      <alignment horizontal="center" vertical="center"/>
    </xf>
    <xf numFmtId="0" fontId="7" fillId="0" borderId="15" xfId="0" applyFont="1" applyBorder="1" applyAlignment="1">
      <alignment vertical="center" wrapText="1"/>
    </xf>
    <xf numFmtId="3" fontId="6" fillId="0" borderId="0" xfId="0" applyNumberFormat="1" applyFont="1" applyAlignment="1">
      <alignment vertical="top"/>
    </xf>
    <xf numFmtId="49" fontId="6" fillId="0" borderId="5" xfId="1" applyNumberFormat="1" applyFont="1" applyBorder="1" applyAlignment="1">
      <alignment horizontal="center" vertical="center"/>
    </xf>
    <xf numFmtId="43" fontId="5" fillId="0" borderId="7" xfId="1" applyFont="1" applyBorder="1" applyAlignment="1">
      <alignment horizontal="center" vertical="top"/>
    </xf>
    <xf numFmtId="43" fontId="0" fillId="0" borderId="0" xfId="1" applyFont="1" applyAlignment="1">
      <alignment vertical="top" wrapText="1"/>
    </xf>
    <xf numFmtId="49" fontId="7" fillId="2" borderId="5" xfId="1" applyNumberFormat="1" applyFont="1" applyFill="1" applyBorder="1" applyAlignment="1">
      <alignment horizontal="center" vertical="center" wrapText="1"/>
    </xf>
    <xf numFmtId="43" fontId="6" fillId="0" borderId="20" xfId="1" applyFont="1" applyBorder="1" applyAlignment="1">
      <alignment horizontal="center" vertical="center" wrapText="1"/>
    </xf>
    <xf numFmtId="164" fontId="6" fillId="0" borderId="1" xfId="1" applyNumberFormat="1" applyFont="1" applyBorder="1" applyAlignment="1">
      <alignment vertical="center"/>
    </xf>
    <xf numFmtId="0" fontId="6" fillId="0" borderId="13" xfId="0" applyFont="1" applyBorder="1" applyAlignment="1">
      <alignment vertical="top" wrapText="1"/>
    </xf>
    <xf numFmtId="164" fontId="6" fillId="0" borderId="12" xfId="1" applyNumberFormat="1" applyFont="1" applyBorder="1" applyAlignment="1">
      <alignment horizontal="center" vertical="center"/>
    </xf>
    <xf numFmtId="164" fontId="6" fillId="0" borderId="29" xfId="1" applyNumberFormat="1" applyFont="1" applyBorder="1" applyAlignment="1">
      <alignment horizontal="center" vertical="center"/>
    </xf>
    <xf numFmtId="43" fontId="6" fillId="0" borderId="13" xfId="1" applyFont="1" applyBorder="1" applyAlignment="1">
      <alignment horizontal="left" vertical="center" wrapText="1"/>
    </xf>
    <xf numFmtId="43" fontId="6" fillId="0" borderId="20" xfId="1" applyFont="1" applyBorder="1" applyAlignment="1">
      <alignment horizontal="left" vertical="center" wrapText="1"/>
    </xf>
    <xf numFmtId="0" fontId="6" fillId="0" borderId="1" xfId="0" applyFont="1" applyBorder="1" applyAlignment="1">
      <alignment horizontal="center" vertical="center"/>
    </xf>
    <xf numFmtId="0" fontId="6" fillId="0" borderId="13" xfId="0" applyFont="1" applyBorder="1" applyAlignment="1">
      <alignment horizontal="center" vertical="center"/>
    </xf>
    <xf numFmtId="164" fontId="6" fillId="0" borderId="1" xfId="1" applyNumberFormat="1" applyFont="1" applyBorder="1" applyAlignment="1">
      <alignment horizontal="center" vertical="center" wrapText="1"/>
    </xf>
    <xf numFmtId="0" fontId="6" fillId="0" borderId="28" xfId="0" applyFont="1" applyBorder="1" applyAlignment="1">
      <alignment vertical="center" wrapText="1"/>
    </xf>
    <xf numFmtId="0" fontId="5" fillId="0" borderId="7" xfId="0" applyFont="1" applyBorder="1" applyAlignment="1">
      <alignment horizontal="center"/>
    </xf>
    <xf numFmtId="0" fontId="6" fillId="0" borderId="30" xfId="0" applyFont="1" applyBorder="1" applyAlignment="1">
      <alignment vertical="top" wrapText="1"/>
    </xf>
    <xf numFmtId="0" fontId="1" fillId="0" borderId="0" xfId="0" applyFont="1" applyAlignment="1">
      <alignment horizontal="center"/>
    </xf>
    <xf numFmtId="0" fontId="0" fillId="0" borderId="0" xfId="0" applyAlignment="1">
      <alignment horizontal="center"/>
    </xf>
    <xf numFmtId="0" fontId="5" fillId="0" borderId="19" xfId="0" applyFont="1" applyBorder="1" applyAlignment="1">
      <alignment horizontal="center" vertical="top" wrapText="1"/>
    </xf>
    <xf numFmtId="14" fontId="6" fillId="0" borderId="31" xfId="0" applyNumberFormat="1" applyFont="1" applyBorder="1" applyAlignment="1">
      <alignment horizontal="center" vertical="center"/>
    </xf>
    <xf numFmtId="0" fontId="5" fillId="0" borderId="37" xfId="0" applyFont="1" applyBorder="1" applyAlignment="1">
      <alignment vertical="center"/>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14" fontId="5" fillId="0" borderId="5" xfId="0" applyNumberFormat="1" applyFont="1" applyBorder="1" applyAlignment="1">
      <alignment horizontal="center" vertical="center" wrapText="1"/>
    </xf>
    <xf numFmtId="44" fontId="5" fillId="0" borderId="5" xfId="0" applyNumberFormat="1" applyFont="1" applyBorder="1" applyAlignment="1">
      <alignment horizontal="right" vertical="center" wrapText="1"/>
    </xf>
    <xf numFmtId="49" fontId="5" fillId="0" borderId="5" xfId="0" applyNumberFormat="1" applyFont="1" applyBorder="1" applyAlignment="1">
      <alignment horizontal="center" vertical="center" wrapText="1"/>
    </xf>
    <xf numFmtId="10" fontId="5" fillId="0" borderId="5" xfId="0" applyNumberFormat="1" applyFont="1" applyBorder="1" applyAlignment="1">
      <alignment horizontal="center" vertical="center" wrapText="1"/>
    </xf>
    <xf numFmtId="0" fontId="5" fillId="0" borderId="5" xfId="0" applyFont="1" applyBorder="1" applyAlignment="1">
      <alignment horizontal="left" vertical="center" wrapText="1"/>
    </xf>
    <xf numFmtId="0" fontId="5" fillId="0" borderId="20" xfId="0" applyFont="1" applyBorder="1" applyAlignment="1">
      <alignment horizontal="left" vertical="center" wrapText="1"/>
    </xf>
    <xf numFmtId="0" fontId="5" fillId="0" borderId="15" xfId="0" applyFont="1" applyBorder="1" applyAlignment="1">
      <alignment horizontal="center" vertical="center"/>
    </xf>
    <xf numFmtId="0" fontId="1" fillId="0" borderId="0" xfId="0" applyFont="1"/>
    <xf numFmtId="0" fontId="5" fillId="0" borderId="0" xfId="0" applyFont="1"/>
    <xf numFmtId="1" fontId="3" fillId="0" borderId="1" xfId="1" applyNumberFormat="1" applyFont="1" applyBorder="1" applyAlignment="1">
      <alignment horizontal="center" vertical="center" wrapText="1"/>
    </xf>
    <xf numFmtId="44" fontId="5" fillId="0" borderId="15" xfId="0" applyNumberFormat="1" applyFont="1" applyBorder="1" applyAlignment="1">
      <alignment horizontal="right" vertical="center"/>
    </xf>
    <xf numFmtId="10" fontId="5" fillId="0" borderId="15" xfId="0" applyNumberFormat="1" applyFont="1" applyBorder="1" applyAlignment="1">
      <alignment horizontal="center" vertical="center"/>
    </xf>
    <xf numFmtId="0" fontId="5" fillId="0" borderId="16" xfId="0" applyFont="1" applyBorder="1" applyAlignment="1">
      <alignment horizontal="center" vertical="center"/>
    </xf>
    <xf numFmtId="165" fontId="5" fillId="0" borderId="15" xfId="1" applyNumberFormat="1" applyFont="1" applyBorder="1" applyAlignment="1">
      <alignment vertical="top"/>
    </xf>
    <xf numFmtId="10" fontId="6" fillId="0" borderId="1" xfId="1" applyNumberFormat="1" applyFont="1" applyBorder="1" applyAlignment="1">
      <alignment horizontal="center" vertical="center"/>
    </xf>
    <xf numFmtId="10" fontId="5" fillId="0" borderId="15" xfId="1" applyNumberFormat="1" applyFont="1" applyBorder="1" applyAlignment="1">
      <alignment horizontal="center" vertical="top"/>
    </xf>
    <xf numFmtId="165" fontId="6" fillId="0" borderId="1" xfId="1" applyNumberFormat="1" applyFont="1" applyBorder="1" applyAlignment="1">
      <alignment horizontal="right" vertical="center"/>
    </xf>
    <xf numFmtId="165" fontId="5" fillId="0" borderId="15" xfId="1" applyNumberFormat="1" applyFont="1" applyBorder="1" applyAlignment="1">
      <alignment horizontal="right" vertical="top"/>
    </xf>
    <xf numFmtId="164" fontId="5" fillId="0" borderId="15" xfId="1" applyNumberFormat="1" applyFont="1" applyBorder="1" applyAlignment="1">
      <alignment horizontal="center" vertical="center"/>
    </xf>
    <xf numFmtId="44" fontId="6" fillId="0" borderId="1" xfId="0" applyNumberFormat="1" applyFont="1" applyBorder="1" applyAlignment="1">
      <alignment horizontal="right" vertical="center"/>
    </xf>
    <xf numFmtId="0" fontId="5" fillId="3" borderId="1" xfId="0" applyFont="1" applyFill="1" applyBorder="1"/>
    <xf numFmtId="165" fontId="3" fillId="0" borderId="1" xfId="1" applyNumberFormat="1" applyFont="1" applyBorder="1" applyAlignment="1">
      <alignment horizontal="right" vertical="center"/>
    </xf>
    <xf numFmtId="165" fontId="3" fillId="0" borderId="1" xfId="1" applyNumberFormat="1" applyFont="1" applyBorder="1" applyAlignment="1">
      <alignment vertical="center" wrapText="1"/>
    </xf>
    <xf numFmtId="165" fontId="6" fillId="0" borderId="5" xfId="1" applyNumberFormat="1" applyFont="1" applyBorder="1" applyAlignment="1">
      <alignment horizontal="right" vertical="center"/>
    </xf>
    <xf numFmtId="166" fontId="6" fillId="0" borderId="1" xfId="1" applyNumberFormat="1" applyFont="1" applyBorder="1" applyAlignment="1">
      <alignment horizontal="right" vertical="center"/>
    </xf>
    <xf numFmtId="166" fontId="7" fillId="0" borderId="1" xfId="1" applyNumberFormat="1" applyFont="1" applyBorder="1" applyAlignment="1">
      <alignment horizontal="right" vertical="center"/>
    </xf>
    <xf numFmtId="166" fontId="6" fillId="0" borderId="5" xfId="1" applyNumberFormat="1" applyFont="1" applyBorder="1" applyAlignment="1">
      <alignment horizontal="right" vertical="center"/>
    </xf>
    <xf numFmtId="10" fontId="6" fillId="0" borderId="5" xfId="1" applyNumberFormat="1" applyFont="1" applyBorder="1" applyAlignment="1">
      <alignment horizontal="center" vertical="center"/>
    </xf>
    <xf numFmtId="10" fontId="5" fillId="0" borderId="15" xfId="1" applyNumberFormat="1" applyFont="1" applyBorder="1" applyAlignment="1">
      <alignment horizontal="center" vertical="top" wrapText="1"/>
    </xf>
    <xf numFmtId="0" fontId="4" fillId="3" borderId="1" xfId="0" applyFont="1" applyFill="1" applyBorder="1" applyAlignment="1">
      <alignment horizontal="center" vertical="center"/>
    </xf>
    <xf numFmtId="0" fontId="8" fillId="8" borderId="1" xfId="0" applyFont="1" applyFill="1" applyBorder="1" applyAlignment="1">
      <alignment horizontal="center" vertical="center"/>
    </xf>
    <xf numFmtId="165" fontId="5" fillId="6" borderId="15" xfId="1" applyNumberFormat="1" applyFont="1" applyFill="1" applyBorder="1" applyAlignment="1">
      <alignment horizontal="right" vertical="top"/>
    </xf>
    <xf numFmtId="44" fontId="5" fillId="6" borderId="15" xfId="0" applyNumberFormat="1" applyFont="1" applyFill="1" applyBorder="1" applyAlignment="1">
      <alignment horizontal="right" vertical="top"/>
    </xf>
    <xf numFmtId="166" fontId="5" fillId="7" borderId="15" xfId="1" applyNumberFormat="1" applyFont="1" applyFill="1" applyBorder="1" applyAlignment="1">
      <alignment horizontal="right" vertical="top" wrapText="1"/>
    </xf>
    <xf numFmtId="165" fontId="7" fillId="0" borderId="1" xfId="1" applyNumberFormat="1" applyFont="1" applyBorder="1" applyAlignment="1">
      <alignment vertical="center"/>
    </xf>
    <xf numFmtId="165" fontId="5" fillId="7" borderId="15" xfId="1" applyNumberFormat="1" applyFont="1" applyFill="1" applyBorder="1" applyAlignment="1">
      <alignment horizontal="right" vertical="top" wrapText="1"/>
    </xf>
    <xf numFmtId="165" fontId="5" fillId="0" borderId="15" xfId="1" applyNumberFormat="1" applyFont="1" applyBorder="1" applyAlignment="1">
      <alignment horizontal="right" vertical="top" wrapText="1"/>
    </xf>
    <xf numFmtId="165" fontId="5" fillId="7" borderId="15" xfId="1" applyNumberFormat="1" applyFont="1" applyFill="1" applyBorder="1" applyAlignment="1">
      <alignment horizontal="right" vertical="top"/>
    </xf>
    <xf numFmtId="165" fontId="5" fillId="0" borderId="15" xfId="1" applyNumberFormat="1" applyFont="1" applyFill="1" applyBorder="1" applyAlignment="1">
      <alignment horizontal="right" vertical="top" wrapText="1"/>
    </xf>
    <xf numFmtId="0" fontId="5" fillId="0" borderId="16" xfId="0" applyFont="1" applyBorder="1" applyAlignment="1">
      <alignment horizontal="center" vertical="top" wrapText="1"/>
    </xf>
    <xf numFmtId="165" fontId="5" fillId="0" borderId="5" xfId="0" applyNumberFormat="1" applyFont="1" applyBorder="1" applyAlignment="1">
      <alignment horizontal="right" vertical="center" wrapText="1"/>
    </xf>
    <xf numFmtId="165" fontId="5" fillId="4" borderId="15" xfId="0" applyNumberFormat="1" applyFont="1" applyFill="1" applyBorder="1" applyAlignment="1">
      <alignment horizontal="right" vertical="center"/>
    </xf>
    <xf numFmtId="165" fontId="5" fillId="5" borderId="15" xfId="0" applyNumberFormat="1" applyFont="1" applyFill="1" applyBorder="1" applyAlignment="1">
      <alignment horizontal="right" vertical="center"/>
    </xf>
    <xf numFmtId="165" fontId="5" fillId="0" borderId="15" xfId="0" applyNumberFormat="1" applyFont="1" applyBorder="1" applyAlignment="1">
      <alignment horizontal="right" vertical="center"/>
    </xf>
    <xf numFmtId="165" fontId="6" fillId="0" borderId="1" xfId="1" applyNumberFormat="1" applyFont="1" applyBorder="1" applyAlignment="1">
      <alignment horizontal="center" vertical="center"/>
    </xf>
    <xf numFmtId="165" fontId="5" fillId="0" borderId="15" xfId="1" applyNumberFormat="1" applyFont="1" applyBorder="1" applyAlignment="1">
      <alignment horizontal="right" vertical="center"/>
    </xf>
    <xf numFmtId="0" fontId="6" fillId="0" borderId="19" xfId="0" applyFont="1" applyBorder="1" applyAlignment="1">
      <alignment horizontal="center" vertical="center" wrapText="1"/>
    </xf>
    <xf numFmtId="0" fontId="6" fillId="0" borderId="5" xfId="0" applyFont="1" applyBorder="1" applyAlignment="1">
      <alignment horizontal="left" vertical="center" wrapText="1"/>
    </xf>
    <xf numFmtId="14" fontId="6" fillId="0" borderId="5" xfId="0" applyNumberFormat="1" applyFont="1" applyBorder="1" applyAlignment="1">
      <alignment horizontal="center" vertical="center" wrapText="1"/>
    </xf>
    <xf numFmtId="165" fontId="6" fillId="0" borderId="5" xfId="0" applyNumberFormat="1" applyFont="1" applyBorder="1" applyAlignment="1">
      <alignment horizontal="right" vertical="center" wrapText="1"/>
    </xf>
    <xf numFmtId="49" fontId="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10" fontId="6" fillId="0" borderId="5" xfId="0" applyNumberFormat="1" applyFont="1" applyBorder="1" applyAlignment="1">
      <alignment horizontal="center" vertical="center" wrapText="1"/>
    </xf>
    <xf numFmtId="44" fontId="6" fillId="0" borderId="5" xfId="0" applyNumberFormat="1" applyFont="1" applyBorder="1" applyAlignment="1">
      <alignment horizontal="right" vertical="center" wrapText="1"/>
    </xf>
    <xf numFmtId="0" fontId="6" fillId="0" borderId="20" xfId="0" applyFont="1" applyBorder="1" applyAlignment="1">
      <alignment horizontal="center" vertical="top" wrapText="1"/>
    </xf>
    <xf numFmtId="0" fontId="6" fillId="0" borderId="12" xfId="0" applyFont="1" applyBorder="1" applyAlignment="1">
      <alignment horizontal="center" vertical="center" wrapText="1"/>
    </xf>
    <xf numFmtId="0" fontId="6" fillId="0" borderId="1" xfId="0" applyFont="1" applyBorder="1" applyAlignment="1">
      <alignment horizontal="left" vertical="center" wrapText="1"/>
    </xf>
    <xf numFmtId="14" fontId="6" fillId="0" borderId="1" xfId="0" applyNumberFormat="1" applyFont="1" applyBorder="1" applyAlignment="1">
      <alignment horizontal="center" vertical="center" wrapText="1"/>
    </xf>
    <xf numFmtId="165" fontId="7" fillId="0" borderId="1" xfId="1" applyNumberFormat="1" applyFont="1" applyBorder="1" applyAlignment="1">
      <alignment horizontal="center" vertical="center"/>
    </xf>
    <xf numFmtId="165" fontId="11" fillId="8" borderId="15" xfId="0" applyNumberFormat="1" applyFont="1" applyFill="1" applyBorder="1" applyAlignment="1">
      <alignment horizontal="right" vertical="center"/>
    </xf>
    <xf numFmtId="165" fontId="5" fillId="3" borderId="15" xfId="0" applyNumberFormat="1" applyFont="1" applyFill="1" applyBorder="1" applyAlignment="1">
      <alignment horizontal="right" vertical="center"/>
    </xf>
    <xf numFmtId="165" fontId="11" fillId="9" borderId="15" xfId="1" applyNumberFormat="1" applyFont="1" applyFill="1" applyBorder="1" applyAlignment="1">
      <alignment vertical="top"/>
    </xf>
    <xf numFmtId="0" fontId="8" fillId="9" borderId="1" xfId="0" applyFont="1" applyFill="1" applyBorder="1" applyAlignment="1">
      <alignment horizontal="center" vertical="center"/>
    </xf>
    <xf numFmtId="165" fontId="7" fillId="0" borderId="32" xfId="1" applyNumberFormat="1" applyFont="1" applyBorder="1" applyAlignment="1">
      <alignment horizontal="right" vertical="center"/>
    </xf>
    <xf numFmtId="165" fontId="5" fillId="0" borderId="36" xfId="1" applyNumberFormat="1" applyFont="1" applyBorder="1" applyAlignment="1">
      <alignment vertical="center"/>
    </xf>
    <xf numFmtId="165" fontId="6" fillId="0" borderId="1" xfId="1" applyNumberFormat="1" applyFont="1" applyBorder="1" applyAlignment="1">
      <alignment horizontal="center" vertical="top"/>
    </xf>
    <xf numFmtId="165" fontId="6" fillId="0" borderId="32" xfId="1" applyNumberFormat="1" applyFont="1" applyBorder="1" applyAlignment="1">
      <alignment horizontal="center" vertical="top"/>
    </xf>
    <xf numFmtId="10" fontId="6" fillId="0" borderId="32" xfId="1" applyNumberFormat="1" applyFont="1" applyBorder="1" applyAlignment="1">
      <alignment horizontal="center" vertical="center"/>
    </xf>
    <xf numFmtId="10" fontId="5" fillId="0" borderId="36" xfId="1" applyNumberFormat="1" applyFont="1" applyBorder="1" applyAlignment="1">
      <alignment vertical="center"/>
    </xf>
    <xf numFmtId="165" fontId="6" fillId="0" borderId="5" xfId="0" applyNumberFormat="1" applyFont="1" applyBorder="1" applyAlignment="1">
      <alignment horizontal="center" vertical="center" wrapText="1"/>
    </xf>
    <xf numFmtId="49" fontId="6" fillId="0" borderId="1" xfId="0" applyNumberFormat="1" applyFont="1" applyBorder="1" applyAlignment="1">
      <alignment vertical="top"/>
    </xf>
    <xf numFmtId="49" fontId="6" fillId="0" borderId="32" xfId="0" applyNumberFormat="1" applyFont="1" applyBorder="1" applyAlignment="1">
      <alignment vertical="top"/>
    </xf>
    <xf numFmtId="0" fontId="13" fillId="0" borderId="1" xfId="0" applyFont="1" applyBorder="1" applyAlignment="1">
      <alignment horizontal="center" vertical="top" wrapText="1"/>
    </xf>
    <xf numFmtId="43" fontId="13" fillId="0" borderId="1" xfId="1" applyFont="1" applyBorder="1" applyAlignment="1">
      <alignment horizontal="center" vertical="top" wrapText="1"/>
    </xf>
    <xf numFmtId="0" fontId="8" fillId="4" borderId="1" xfId="0" applyFont="1" applyFill="1" applyBorder="1" applyAlignment="1">
      <alignment horizontal="center" vertical="center"/>
    </xf>
    <xf numFmtId="0" fontId="8" fillId="5" borderId="1" xfId="0" applyFont="1" applyFill="1" applyBorder="1" applyAlignment="1">
      <alignment horizontal="center" vertical="center"/>
    </xf>
    <xf numFmtId="0" fontId="8" fillId="6" borderId="1" xfId="0" applyFont="1" applyFill="1" applyBorder="1" applyAlignment="1">
      <alignment horizontal="center" vertical="center"/>
    </xf>
    <xf numFmtId="0" fontId="8" fillId="7" borderId="1" xfId="0" applyFont="1" applyFill="1" applyBorder="1" applyAlignment="1">
      <alignment horizontal="center" vertical="center"/>
    </xf>
    <xf numFmtId="0" fontId="8" fillId="10" borderId="1" xfId="0" applyFont="1" applyFill="1" applyBorder="1" applyAlignment="1">
      <alignment horizontal="center" vertical="center"/>
    </xf>
    <xf numFmtId="0" fontId="8" fillId="11" borderId="1" xfId="0" applyFont="1" applyFill="1" applyBorder="1" applyAlignment="1">
      <alignment horizontal="center" vertical="center"/>
    </xf>
    <xf numFmtId="165" fontId="5" fillId="11" borderId="15" xfId="0" applyNumberFormat="1" applyFont="1" applyFill="1" applyBorder="1" applyAlignment="1">
      <alignment horizontal="right" vertical="center"/>
    </xf>
    <xf numFmtId="0" fontId="5" fillId="0" borderId="13" xfId="0" applyFont="1" applyBorder="1" applyAlignment="1">
      <alignment horizontal="center" vertical="top" wrapText="1"/>
    </xf>
    <xf numFmtId="0" fontId="5" fillId="0" borderId="12" xfId="0" applyFont="1" applyBorder="1" applyAlignment="1">
      <alignment vertical="top" wrapText="1"/>
    </xf>
    <xf numFmtId="0" fontId="3" fillId="0" borderId="38" xfId="0" applyFont="1" applyBorder="1" applyAlignment="1">
      <alignment horizontal="left" vertical="top"/>
    </xf>
    <xf numFmtId="0" fontId="4" fillId="0" borderId="12" xfId="0" applyFont="1" applyBorder="1" applyAlignment="1">
      <alignment horizontal="center" vertical="center"/>
    </xf>
    <xf numFmtId="0" fontId="3" fillId="0" borderId="13" xfId="0" applyFont="1" applyBorder="1" applyAlignment="1">
      <alignment horizontal="left" vertical="top"/>
    </xf>
    <xf numFmtId="1" fontId="4" fillId="0" borderId="15" xfId="1" applyNumberFormat="1" applyFont="1" applyBorder="1" applyAlignment="1">
      <alignment horizontal="center" vertical="center" wrapText="1"/>
    </xf>
    <xf numFmtId="165" fontId="4" fillId="0" borderId="15" xfId="1" applyNumberFormat="1" applyFont="1" applyBorder="1" applyAlignment="1">
      <alignment horizontal="right" vertical="center"/>
    </xf>
    <xf numFmtId="165" fontId="4" fillId="0" borderId="15" xfId="1" applyNumberFormat="1" applyFont="1" applyBorder="1" applyAlignment="1">
      <alignment horizontal="center" vertical="center"/>
    </xf>
    <xf numFmtId="164" fontId="4" fillId="0" borderId="15" xfId="1" applyNumberFormat="1" applyFont="1" applyFill="1" applyBorder="1" applyAlignment="1">
      <alignment horizontal="center" vertical="center"/>
    </xf>
    <xf numFmtId="0" fontId="4" fillId="0" borderId="16" xfId="0" applyFont="1" applyBorder="1" applyAlignment="1">
      <alignment horizontal="left" vertical="top"/>
    </xf>
    <xf numFmtId="0" fontId="5" fillId="0" borderId="23" xfId="0" applyFont="1" applyBorder="1" applyAlignment="1">
      <alignment vertical="center"/>
    </xf>
    <xf numFmtId="0" fontId="5" fillId="0" borderId="24" xfId="0" applyFont="1" applyBorder="1" applyAlignment="1">
      <alignment vertical="center"/>
    </xf>
    <xf numFmtId="0" fontId="5" fillId="0" borderId="25" xfId="0" applyFont="1" applyBorder="1" applyAlignment="1">
      <alignment vertical="center"/>
    </xf>
    <xf numFmtId="0" fontId="5" fillId="0" borderId="1" xfId="0" applyFont="1" applyBorder="1" applyAlignment="1">
      <alignment wrapText="1"/>
    </xf>
    <xf numFmtId="0" fontId="6" fillId="0" borderId="1" xfId="0" applyFont="1" applyBorder="1" applyAlignment="1">
      <alignment horizontal="center" vertical="center" wrapText="1"/>
    </xf>
    <xf numFmtId="0" fontId="5" fillId="0" borderId="35" xfId="0" applyFont="1" applyBorder="1" applyAlignment="1">
      <alignment vertical="center"/>
    </xf>
    <xf numFmtId="44" fontId="7" fillId="0" borderId="1" xfId="1" applyNumberFormat="1" applyFont="1" applyBorder="1" applyAlignment="1">
      <alignment vertical="center"/>
    </xf>
    <xf numFmtId="44" fontId="6" fillId="0" borderId="32" xfId="1" applyNumberFormat="1" applyFont="1" applyBorder="1" applyAlignment="1">
      <alignment horizontal="right" vertical="center"/>
    </xf>
    <xf numFmtId="44" fontId="6" fillId="0" borderId="1" xfId="1" applyNumberFormat="1" applyFont="1" applyBorder="1" applyAlignment="1">
      <alignment horizontal="center" vertical="center"/>
    </xf>
    <xf numFmtId="44" fontId="5" fillId="0" borderId="1" xfId="0" applyNumberFormat="1" applyFont="1" applyBorder="1" applyAlignment="1">
      <alignment horizontal="center"/>
    </xf>
    <xf numFmtId="44" fontId="5" fillId="0" borderId="1" xfId="0" applyNumberFormat="1" applyFont="1" applyBorder="1" applyAlignment="1">
      <alignment horizontal="center" vertical="top" wrapText="1"/>
    </xf>
    <xf numFmtId="44" fontId="5" fillId="3" borderId="15" xfId="0" applyNumberFormat="1" applyFont="1" applyFill="1" applyBorder="1" applyAlignment="1">
      <alignment horizontal="right" vertical="center"/>
    </xf>
    <xf numFmtId="44" fontId="6" fillId="0" borderId="0" xfId="0" applyNumberFormat="1" applyFont="1" applyAlignment="1">
      <alignment vertical="top"/>
    </xf>
    <xf numFmtId="0" fontId="5" fillId="3" borderId="0" xfId="0" applyFont="1" applyFill="1"/>
    <xf numFmtId="165" fontId="11" fillId="11" borderId="15" xfId="0" applyNumberFormat="1" applyFont="1" applyFill="1" applyBorder="1" applyAlignment="1">
      <alignment horizontal="right" vertical="center"/>
    </xf>
    <xf numFmtId="165" fontId="5" fillId="0" borderId="1" xfId="0" applyNumberFormat="1" applyFont="1" applyBorder="1" applyAlignment="1">
      <alignment horizontal="right" vertical="center" wrapText="1"/>
    </xf>
    <xf numFmtId="49" fontId="5" fillId="0" borderId="1" xfId="0" applyNumberFormat="1" applyFont="1" applyBorder="1" applyAlignment="1">
      <alignment horizontal="center" vertical="center" wrapText="1"/>
    </xf>
    <xf numFmtId="167" fontId="7" fillId="0" borderId="1" xfId="1" applyNumberFormat="1" applyFont="1" applyBorder="1" applyAlignment="1">
      <alignment horizontal="center" vertical="center"/>
    </xf>
    <xf numFmtId="44" fontId="15" fillId="0" borderId="0" xfId="0" applyNumberFormat="1" applyFont="1" applyAlignment="1">
      <alignment horizontal="right" vertical="top"/>
    </xf>
    <xf numFmtId="44" fontId="15" fillId="0" borderId="0" xfId="0" applyNumberFormat="1" applyFont="1" applyAlignment="1">
      <alignment horizontal="right"/>
    </xf>
    <xf numFmtId="0" fontId="0" fillId="0" borderId="0" xfId="0" applyAlignment="1">
      <alignment horizontal="center" vertical="center"/>
    </xf>
    <xf numFmtId="0" fontId="8" fillId="15" borderId="43" xfId="0" applyFont="1" applyFill="1" applyBorder="1" applyAlignment="1">
      <alignment horizontal="center" vertical="center"/>
    </xf>
    <xf numFmtId="0" fontId="18" fillId="13" borderId="44" xfId="0" applyFont="1" applyFill="1" applyBorder="1"/>
    <xf numFmtId="0" fontId="18" fillId="13" borderId="45" xfId="0" applyFont="1" applyFill="1" applyBorder="1"/>
    <xf numFmtId="0" fontId="19" fillId="13" borderId="45" xfId="0" applyFont="1" applyFill="1" applyBorder="1"/>
    <xf numFmtId="0" fontId="0" fillId="0" borderId="0" xfId="0" applyAlignment="1">
      <alignment horizontal="left" vertical="center"/>
    </xf>
    <xf numFmtId="0" fontId="0" fillId="0" borderId="0" xfId="0" applyAlignment="1">
      <alignment horizontal="right" vertical="center"/>
    </xf>
    <xf numFmtId="0" fontId="0" fillId="0" borderId="1" xfId="0" applyBorder="1"/>
    <xf numFmtId="0" fontId="0" fillId="0" borderId="1" xfId="0" applyBorder="1" applyAlignment="1">
      <alignment vertical="center"/>
    </xf>
    <xf numFmtId="0" fontId="0" fillId="0" borderId="1" xfId="0" applyBorder="1" applyAlignment="1">
      <alignment horizontal="left" vertical="center" wrapText="1"/>
    </xf>
    <xf numFmtId="44" fontId="6" fillId="0" borderId="1" xfId="0" applyNumberFormat="1" applyFont="1" applyBorder="1" applyAlignment="1">
      <alignment horizontal="center" vertical="center"/>
    </xf>
    <xf numFmtId="167" fontId="6" fillId="0" borderId="1" xfId="0" applyNumberFormat="1" applyFont="1" applyBorder="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 fillId="0" borderId="0" xfId="0" applyFont="1" applyAlignment="1">
      <alignment horizontal="center" vertical="center"/>
    </xf>
    <xf numFmtId="0" fontId="5" fillId="0" borderId="1" xfId="0" applyFont="1" applyBorder="1"/>
    <xf numFmtId="165" fontId="11" fillId="10" borderId="36" xfId="1" applyNumberFormat="1" applyFont="1" applyFill="1" applyBorder="1" applyAlignment="1">
      <alignment vertical="center"/>
    </xf>
    <xf numFmtId="44" fontId="11" fillId="10" borderId="36" xfId="1" applyNumberFormat="1" applyFont="1" applyFill="1" applyBorder="1" applyAlignment="1">
      <alignment vertical="center"/>
    </xf>
    <xf numFmtId="168" fontId="6" fillId="0" borderId="5" xfId="0" applyNumberFormat="1" applyFont="1" applyBorder="1" applyAlignment="1">
      <alignment horizontal="right" vertical="center" wrapText="1"/>
    </xf>
    <xf numFmtId="0" fontId="21" fillId="12" borderId="41" xfId="0" applyFont="1" applyFill="1" applyBorder="1" applyAlignment="1">
      <alignment horizontal="center" vertical="center" wrapText="1"/>
    </xf>
    <xf numFmtId="0" fontId="21" fillId="12" borderId="6" xfId="0" applyFont="1" applyFill="1" applyBorder="1" applyAlignment="1">
      <alignment horizontal="center" vertical="center" wrapText="1"/>
    </xf>
    <xf numFmtId="14" fontId="21" fillId="12" borderId="6" xfId="0" applyNumberFormat="1" applyFont="1" applyFill="1" applyBorder="1" applyAlignment="1">
      <alignment horizontal="center" vertical="center" wrapText="1"/>
    </xf>
    <xf numFmtId="43" fontId="21" fillId="19" borderId="6" xfId="1" applyFont="1" applyFill="1" applyBorder="1" applyAlignment="1">
      <alignment horizontal="center" vertical="center" wrapText="1"/>
    </xf>
    <xf numFmtId="14" fontId="21" fillId="19" borderId="6" xfId="0" applyNumberFormat="1" applyFont="1" applyFill="1" applyBorder="1" applyAlignment="1">
      <alignment horizontal="center" vertical="center" wrapText="1"/>
    </xf>
    <xf numFmtId="43" fontId="21" fillId="17" borderId="6" xfId="1" applyFont="1" applyFill="1" applyBorder="1" applyAlignment="1">
      <alignment horizontal="center" vertical="center" wrapText="1"/>
    </xf>
    <xf numFmtId="43" fontId="21" fillId="16" borderId="6" xfId="1" applyFont="1" applyFill="1" applyBorder="1" applyAlignment="1">
      <alignment horizontal="center" vertical="center" wrapText="1"/>
    </xf>
    <xf numFmtId="1" fontId="21" fillId="12" borderId="6" xfId="0" applyNumberFormat="1" applyFont="1" applyFill="1" applyBorder="1" applyAlignment="1">
      <alignment horizontal="center" vertical="center" wrapText="1"/>
    </xf>
    <xf numFmtId="43" fontId="21" fillId="15" borderId="6" xfId="1" applyFont="1" applyFill="1" applyBorder="1" applyAlignment="1">
      <alignment horizontal="center" vertical="center" wrapText="1"/>
    </xf>
    <xf numFmtId="43" fontId="21" fillId="18" borderId="6" xfId="1" applyFont="1" applyFill="1" applyBorder="1" applyAlignment="1">
      <alignment horizontal="center" vertical="center" wrapText="1"/>
    </xf>
    <xf numFmtId="1" fontId="21" fillId="12" borderId="42" xfId="0" applyNumberFormat="1" applyFont="1" applyFill="1" applyBorder="1" applyAlignment="1">
      <alignment horizontal="center" vertical="center" wrapText="1"/>
    </xf>
    <xf numFmtId="0" fontId="22" fillId="0" borderId="4" xfId="0" applyFont="1" applyBorder="1" applyAlignment="1">
      <alignment horizontal="center" vertical="center"/>
    </xf>
    <xf numFmtId="0" fontId="23" fillId="0" borderId="1" xfId="0" applyFont="1" applyBorder="1" applyAlignment="1">
      <alignment horizontal="left" vertical="center"/>
    </xf>
    <xf numFmtId="0" fontId="24" fillId="0" borderId="1" xfId="0" applyFont="1" applyBorder="1" applyAlignment="1">
      <alignment horizontal="left" vertical="center" wrapText="1"/>
    </xf>
    <xf numFmtId="14" fontId="23" fillId="0" borderId="1" xfId="0" applyNumberFormat="1" applyFont="1" applyBorder="1" applyAlignment="1">
      <alignment horizontal="center" vertical="center"/>
    </xf>
    <xf numFmtId="44" fontId="25" fillId="0" borderId="1" xfId="1" applyNumberFormat="1" applyFont="1" applyFill="1" applyBorder="1" applyAlignment="1">
      <alignment horizontal="right" vertical="center"/>
    </xf>
    <xf numFmtId="44" fontId="23" fillId="0" borderId="1" xfId="0" applyNumberFormat="1" applyFont="1" applyBorder="1" applyAlignment="1">
      <alignment horizontal="right" vertical="center"/>
    </xf>
    <xf numFmtId="44" fontId="23" fillId="0" borderId="1" xfId="1" applyNumberFormat="1" applyFont="1" applyBorder="1" applyAlignment="1">
      <alignment horizontal="right" vertical="center"/>
    </xf>
    <xf numFmtId="169"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44" fontId="22" fillId="0" borderId="1" xfId="0" applyNumberFormat="1" applyFont="1" applyBorder="1" applyAlignment="1">
      <alignment horizontal="right" vertical="center"/>
    </xf>
    <xf numFmtId="44" fontId="26" fillId="14" borderId="1" xfId="2" applyNumberFormat="1" applyFont="1" applyBorder="1" applyAlignment="1">
      <alignment horizontal="right" vertical="center"/>
    </xf>
    <xf numFmtId="0" fontId="23" fillId="0" borderId="1" xfId="0" applyFont="1" applyBorder="1" applyAlignment="1">
      <alignment horizontal="left" vertical="center" wrapText="1"/>
    </xf>
    <xf numFmtId="0" fontId="23" fillId="0" borderId="3" xfId="0" applyFont="1" applyBorder="1" applyAlignment="1">
      <alignment horizontal="center" vertical="center"/>
    </xf>
    <xf numFmtId="0" fontId="27" fillId="0" borderId="1" xfId="3" applyFont="1" applyBorder="1" applyAlignment="1">
      <alignment horizontal="left" vertical="center"/>
    </xf>
    <xf numFmtId="0" fontId="23" fillId="0" borderId="1" xfId="0" applyFont="1" applyBorder="1" applyAlignment="1">
      <alignment horizontal="center" vertical="center" wrapText="1"/>
    </xf>
    <xf numFmtId="0" fontId="27" fillId="0" borderId="1" xfId="3" applyFont="1" applyBorder="1" applyAlignment="1">
      <alignment horizontal="left" vertical="center" wrapText="1"/>
    </xf>
    <xf numFmtId="0" fontId="23" fillId="0" borderId="3" xfId="0" applyFont="1" applyBorder="1" applyAlignment="1">
      <alignment horizontal="center" vertical="center" wrapText="1"/>
    </xf>
    <xf numFmtId="167" fontId="23" fillId="0" borderId="1" xfId="0" applyNumberFormat="1" applyFont="1" applyBorder="1" applyAlignment="1">
      <alignment horizontal="right" vertical="center"/>
    </xf>
    <xf numFmtId="0" fontId="22" fillId="0" borderId="46" xfId="0" applyFont="1" applyBorder="1" applyAlignment="1">
      <alignment horizontal="center" vertical="center"/>
    </xf>
    <xf numFmtId="0" fontId="23" fillId="0" borderId="5" xfId="0" applyFont="1" applyBorder="1" applyAlignment="1">
      <alignment horizontal="left" vertical="center"/>
    </xf>
    <xf numFmtId="0" fontId="24" fillId="0" borderId="5" xfId="0" applyFont="1" applyBorder="1" applyAlignment="1">
      <alignment horizontal="left" vertical="center" wrapText="1"/>
    </xf>
    <xf numFmtId="14" fontId="23" fillId="0" borderId="5" xfId="0" applyNumberFormat="1" applyFont="1" applyBorder="1" applyAlignment="1">
      <alignment horizontal="center" vertical="center"/>
    </xf>
    <xf numFmtId="44" fontId="23" fillId="0" borderId="5" xfId="0" applyNumberFormat="1" applyFont="1" applyBorder="1" applyAlignment="1">
      <alignment horizontal="right" vertical="center"/>
    </xf>
    <xf numFmtId="169" fontId="23" fillId="0" borderId="5" xfId="0" applyNumberFormat="1" applyFont="1" applyBorder="1" applyAlignment="1">
      <alignment horizontal="center" vertical="center"/>
    </xf>
    <xf numFmtId="0" fontId="23" fillId="0" borderId="5" xfId="0" applyFont="1" applyBorder="1" applyAlignment="1">
      <alignment horizontal="center" vertical="center"/>
    </xf>
    <xf numFmtId="44" fontId="22" fillId="0" borderId="5" xfId="0" applyNumberFormat="1" applyFont="1" applyBorder="1" applyAlignment="1">
      <alignment horizontal="right" vertical="center"/>
    </xf>
    <xf numFmtId="44" fontId="26" fillId="14" borderId="5" xfId="2" applyNumberFormat="1" applyFont="1" applyBorder="1" applyAlignment="1">
      <alignment horizontal="right" vertical="center"/>
    </xf>
    <xf numFmtId="1" fontId="23" fillId="0" borderId="0" xfId="0" applyNumberFormat="1" applyFont="1" applyAlignment="1">
      <alignment horizontal="center" vertical="center" wrapText="1"/>
    </xf>
    <xf numFmtId="0" fontId="23" fillId="0" borderId="5" xfId="0" applyFont="1" applyBorder="1" applyAlignment="1">
      <alignment horizontal="left" vertical="center" wrapText="1"/>
    </xf>
    <xf numFmtId="0" fontId="27" fillId="0" borderId="5" xfId="3" applyFont="1" applyBorder="1" applyAlignment="1">
      <alignment horizontal="left" vertical="center"/>
    </xf>
    <xf numFmtId="0" fontId="23" fillId="0" borderId="47" xfId="0" applyFont="1" applyBorder="1" applyAlignment="1">
      <alignment horizontal="center" vertical="center"/>
    </xf>
    <xf numFmtId="1" fontId="23" fillId="0" borderId="5" xfId="0" applyNumberFormat="1" applyFont="1" applyBorder="1" applyAlignment="1">
      <alignment horizontal="center" vertical="center" wrapText="1"/>
    </xf>
    <xf numFmtId="0" fontId="23" fillId="0" borderId="5" xfId="0" applyFont="1" applyBorder="1" applyAlignment="1">
      <alignment horizontal="center" vertical="center" wrapText="1"/>
    </xf>
    <xf numFmtId="168" fontId="26" fillId="14" borderId="5" xfId="2" applyNumberFormat="1" applyFont="1" applyBorder="1" applyAlignment="1">
      <alignment horizontal="right" vertical="center"/>
    </xf>
    <xf numFmtId="0" fontId="1" fillId="0" borderId="48" xfId="0" applyFont="1" applyBorder="1" applyAlignment="1">
      <alignment horizontal="center" vertical="center"/>
    </xf>
    <xf numFmtId="0" fontId="4" fillId="0" borderId="1" xfId="0" applyFont="1" applyBorder="1" applyAlignment="1">
      <alignment vertical="center" wrapText="1"/>
    </xf>
    <xf numFmtId="165" fontId="28" fillId="4" borderId="15" xfId="0" applyNumberFormat="1" applyFont="1" applyFill="1" applyBorder="1" applyAlignment="1">
      <alignment horizontal="right" vertical="center"/>
    </xf>
    <xf numFmtId="165" fontId="5" fillId="0" borderId="5" xfId="0" applyNumberFormat="1" applyFont="1" applyBorder="1" applyAlignment="1">
      <alignment horizontal="center" vertical="center" wrapText="1"/>
    </xf>
    <xf numFmtId="0" fontId="22" fillId="0" borderId="1" xfId="0" applyFont="1" applyBorder="1" applyAlignment="1">
      <alignment horizontal="center" vertical="center"/>
    </xf>
    <xf numFmtId="0" fontId="22" fillId="0" borderId="5" xfId="0" applyFont="1" applyBorder="1" applyAlignment="1">
      <alignment horizontal="center" vertical="center"/>
    </xf>
    <xf numFmtId="10" fontId="5" fillId="0" borderId="1" xfId="1" applyNumberFormat="1" applyFont="1" applyBorder="1" applyAlignment="1">
      <alignment horizontal="right" vertical="center"/>
    </xf>
    <xf numFmtId="10" fontId="6" fillId="0" borderId="1" xfId="1" applyNumberFormat="1" applyFont="1" applyBorder="1" applyAlignment="1">
      <alignment horizontal="right" vertical="center"/>
    </xf>
    <xf numFmtId="1" fontId="29" fillId="0" borderId="0" xfId="0" applyNumberFormat="1" applyFont="1"/>
    <xf numFmtId="0" fontId="17" fillId="0" borderId="5" xfId="3" applyBorder="1" applyAlignment="1">
      <alignment horizontal="left" vertical="center"/>
    </xf>
    <xf numFmtId="0" fontId="3" fillId="0" borderId="13" xfId="0" applyFont="1" applyBorder="1" applyAlignment="1">
      <alignment horizontal="center" vertical="top" wrapText="1"/>
    </xf>
    <xf numFmtId="10" fontId="5" fillId="0" borderId="1" xfId="0" applyNumberFormat="1" applyFont="1" applyBorder="1" applyAlignment="1">
      <alignment horizontal="center" vertical="top" wrapText="1"/>
    </xf>
    <xf numFmtId="0" fontId="23" fillId="0" borderId="8" xfId="0" applyFont="1" applyBorder="1" applyAlignment="1">
      <alignment horizontal="left" vertical="center"/>
    </xf>
    <xf numFmtId="14" fontId="23" fillId="0" borderId="46" xfId="0" applyNumberFormat="1" applyFont="1" applyBorder="1" applyAlignment="1">
      <alignment horizontal="center" vertical="center"/>
    </xf>
    <xf numFmtId="44" fontId="23" fillId="0" borderId="47" xfId="0" applyNumberFormat="1" applyFont="1" applyBorder="1" applyAlignment="1">
      <alignment horizontal="center" vertical="center"/>
    </xf>
    <xf numFmtId="44" fontId="22" fillId="0" borderId="47" xfId="0" applyNumberFormat="1" applyFont="1" applyBorder="1" applyAlignment="1">
      <alignment horizontal="right" vertical="center"/>
    </xf>
    <xf numFmtId="44" fontId="26" fillId="14" borderId="8" xfId="2" applyNumberFormat="1" applyFont="1" applyBorder="1" applyAlignment="1">
      <alignment horizontal="right" vertical="center"/>
    </xf>
    <xf numFmtId="44" fontId="22" fillId="0" borderId="46" xfId="0" applyNumberFormat="1" applyFont="1" applyBorder="1" applyAlignment="1">
      <alignment horizontal="right" vertical="center"/>
    </xf>
    <xf numFmtId="0" fontId="23" fillId="0" borderId="46" xfId="0" applyFont="1" applyBorder="1" applyAlignment="1">
      <alignment horizontal="center" vertical="center"/>
    </xf>
    <xf numFmtId="0" fontId="23" fillId="0" borderId="46" xfId="0" applyFont="1" applyBorder="1" applyAlignment="1">
      <alignment horizontal="lef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top" wrapText="1"/>
    </xf>
    <xf numFmtId="0" fontId="5" fillId="0" borderId="23" xfId="0" applyFont="1" applyBorder="1" applyAlignment="1">
      <alignment horizontal="left" vertical="center"/>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5" fillId="0" borderId="27" xfId="0" applyFont="1" applyBorder="1" applyAlignment="1">
      <alignment horizontal="left"/>
    </xf>
    <xf numFmtId="0" fontId="5" fillId="0" borderId="7" xfId="0" applyFont="1" applyBorder="1" applyAlignment="1">
      <alignment horizontal="left"/>
    </xf>
    <xf numFmtId="0" fontId="5" fillId="0" borderId="4" xfId="0" applyFont="1" applyBorder="1" applyAlignment="1">
      <alignment horizontal="left"/>
    </xf>
    <xf numFmtId="0" fontId="9" fillId="0" borderId="3" xfId="0" applyFont="1" applyBorder="1" applyAlignment="1">
      <alignment horizontal="left"/>
    </xf>
    <xf numFmtId="0" fontId="9" fillId="0" borderId="7" xfId="0" applyFont="1" applyBorder="1" applyAlignment="1">
      <alignment horizontal="left"/>
    </xf>
    <xf numFmtId="0" fontId="9" fillId="0" borderId="4" xfId="0" applyFont="1" applyBorder="1" applyAlignment="1">
      <alignment horizontal="left"/>
    </xf>
    <xf numFmtId="0" fontId="5" fillId="0" borderId="1" xfId="0" applyFont="1" applyBorder="1" applyAlignment="1">
      <alignment horizontal="center"/>
    </xf>
    <xf numFmtId="0" fontId="6" fillId="0" borderId="13"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1" xfId="0" applyFont="1" applyBorder="1"/>
    <xf numFmtId="0" fontId="5" fillId="0" borderId="12" xfId="0" applyFont="1" applyBorder="1" applyAlignment="1">
      <alignment horizontal="center"/>
    </xf>
    <xf numFmtId="0" fontId="5" fillId="0" borderId="13" xfId="0" applyFont="1" applyBorder="1" applyAlignment="1">
      <alignment horizontal="center"/>
    </xf>
    <xf numFmtId="14" fontId="10" fillId="0" borderId="1" xfId="0" applyNumberFormat="1" applyFont="1" applyBorder="1" applyAlignment="1">
      <alignment horizontal="left"/>
    </xf>
    <xf numFmtId="14" fontId="10" fillId="0" borderId="13" xfId="0" applyNumberFormat="1" applyFont="1" applyBorder="1" applyAlignment="1">
      <alignment horizontal="left"/>
    </xf>
    <xf numFmtId="0" fontId="5" fillId="0" borderId="27" xfId="0" applyFont="1" applyBorder="1" applyAlignment="1">
      <alignment horizontal="center"/>
    </xf>
    <xf numFmtId="0" fontId="5" fillId="0" borderId="7" xfId="0" applyFont="1" applyBorder="1" applyAlignment="1">
      <alignment horizontal="center"/>
    </xf>
    <xf numFmtId="0" fontId="5" fillId="0" borderId="28" xfId="0" applyFont="1" applyBorder="1" applyAlignment="1">
      <alignment horizontal="center"/>
    </xf>
    <xf numFmtId="0" fontId="5" fillId="0" borderId="13" xfId="0" applyFont="1" applyBorder="1" applyAlignment="1">
      <alignment horizontal="center" vertical="top" wrapText="1"/>
    </xf>
    <xf numFmtId="0" fontId="5" fillId="0" borderId="12" xfId="0" applyFont="1" applyBorder="1" applyAlignment="1">
      <alignment horizontal="center" vertical="center" wrapText="1"/>
    </xf>
    <xf numFmtId="0" fontId="8" fillId="13" borderId="0" xfId="0" applyFont="1" applyFill="1" applyAlignment="1">
      <alignment horizontal="center" vertical="top" wrapText="1"/>
    </xf>
    <xf numFmtId="0" fontId="4" fillId="0" borderId="5" xfId="0" applyFont="1" applyBorder="1" applyAlignment="1">
      <alignment horizontal="center" vertical="top" wrapText="1"/>
    </xf>
    <xf numFmtId="0" fontId="3" fillId="0" borderId="6" xfId="0" applyFont="1" applyBorder="1" applyAlignment="1">
      <alignment wrapText="1"/>
    </xf>
    <xf numFmtId="0" fontId="4" fillId="0" borderId="23" xfId="0" applyFont="1" applyBorder="1" applyAlignment="1">
      <alignment horizontal="left" vertical="top"/>
    </xf>
    <xf numFmtId="0" fontId="4" fillId="0" borderId="25" xfId="0" applyFont="1" applyBorder="1" applyAlignment="1">
      <alignment horizontal="left" vertical="top"/>
    </xf>
    <xf numFmtId="0" fontId="8" fillId="12" borderId="33" xfId="0" applyFont="1" applyFill="1" applyBorder="1" applyAlignment="1">
      <alignment horizontal="center" vertical="center" wrapText="1"/>
    </xf>
    <xf numFmtId="0" fontId="8" fillId="12" borderId="34" xfId="0" applyFont="1" applyFill="1" applyBorder="1" applyAlignment="1">
      <alignment horizontal="center" vertical="center" wrapText="1"/>
    </xf>
    <xf numFmtId="0" fontId="8" fillId="12" borderId="40" xfId="0" applyFont="1" applyFill="1" applyBorder="1" applyAlignment="1">
      <alignment horizontal="center" vertical="center" wrapText="1"/>
    </xf>
    <xf numFmtId="0" fontId="4" fillId="0" borderId="2" xfId="0" applyFont="1" applyBorder="1" applyAlignment="1">
      <alignment horizontal="right" vertical="top"/>
    </xf>
    <xf numFmtId="0" fontId="4" fillId="0" borderId="39" xfId="0" applyFont="1" applyBorder="1" applyAlignment="1">
      <alignment horizontal="right" vertical="top"/>
    </xf>
    <xf numFmtId="0" fontId="4" fillId="0" borderId="3" xfId="0" applyFont="1" applyBorder="1" applyAlignment="1">
      <alignment horizontal="center" vertical="top" wrapText="1"/>
    </xf>
    <xf numFmtId="0" fontId="3" fillId="0" borderId="4" xfId="0" applyFont="1" applyBorder="1" applyAlignment="1">
      <alignment horizontal="center" wrapText="1"/>
    </xf>
    <xf numFmtId="0" fontId="3" fillId="0" borderId="6" xfId="0" applyFont="1" applyBorder="1" applyAlignment="1">
      <alignment horizontal="center" wrapText="1"/>
    </xf>
    <xf numFmtId="0" fontId="4" fillId="0" borderId="20" xfId="0" applyFont="1" applyBorder="1" applyAlignment="1">
      <alignment horizontal="center" vertical="top" wrapText="1"/>
    </xf>
    <xf numFmtId="0" fontId="3" fillId="0" borderId="22" xfId="0" applyFont="1" applyBorder="1" applyAlignment="1">
      <alignment horizontal="center" wrapText="1"/>
    </xf>
    <xf numFmtId="0" fontId="4" fillId="0" borderId="19" xfId="0" applyFont="1" applyBorder="1" applyAlignment="1">
      <alignment horizontal="center" vertical="top" wrapText="1"/>
    </xf>
    <xf numFmtId="0" fontId="3" fillId="0" borderId="21" xfId="0" applyFont="1" applyBorder="1" applyAlignment="1">
      <alignment wrapText="1"/>
    </xf>
    <xf numFmtId="0" fontId="1" fillId="0" borderId="0" xfId="0" applyFont="1" applyAlignment="1">
      <alignment horizontal="center"/>
    </xf>
    <xf numFmtId="0" fontId="0" fillId="0" borderId="0" xfId="0" applyAlignment="1">
      <alignment horizontal="center"/>
    </xf>
    <xf numFmtId="0" fontId="5" fillId="0" borderId="12" xfId="0" applyFont="1" applyBorder="1" applyAlignment="1">
      <alignment horizontal="center" vertical="top" wrapText="1"/>
    </xf>
    <xf numFmtId="0" fontId="5" fillId="0" borderId="9" xfId="0" applyFont="1" applyBorder="1" applyAlignment="1">
      <alignment horizontal="center" vertical="top"/>
    </xf>
    <xf numFmtId="0" fontId="5" fillId="0" borderId="10" xfId="0" applyFont="1" applyBorder="1" applyAlignment="1">
      <alignment horizontal="center" vertical="top"/>
    </xf>
    <xf numFmtId="0" fontId="5" fillId="0" borderId="11" xfId="0" applyFont="1" applyBorder="1" applyAlignment="1">
      <alignment vertical="top"/>
    </xf>
    <xf numFmtId="0" fontId="5" fillId="0" borderId="12" xfId="0" applyFont="1" applyBorder="1" applyAlignment="1">
      <alignment vertical="top"/>
    </xf>
    <xf numFmtId="0" fontId="5" fillId="0" borderId="1" xfId="0" applyFont="1" applyBorder="1" applyAlignment="1">
      <alignment vertical="top"/>
    </xf>
    <xf numFmtId="0" fontId="9" fillId="0" borderId="1" xfId="0" applyFont="1" applyBorder="1" applyAlignment="1">
      <alignment vertical="top"/>
    </xf>
    <xf numFmtId="14" fontId="10" fillId="0" borderId="1" xfId="0" applyNumberFormat="1" applyFont="1" applyBorder="1" applyAlignment="1">
      <alignment horizontal="left" vertical="top"/>
    </xf>
    <xf numFmtId="14" fontId="10" fillId="0" borderId="13" xfId="0" applyNumberFormat="1" applyFont="1" applyBorder="1" applyAlignment="1">
      <alignment horizontal="left" vertical="top"/>
    </xf>
    <xf numFmtId="0" fontId="5" fillId="0" borderId="14" xfId="0" applyFont="1" applyBorder="1" applyAlignment="1">
      <alignment vertical="top"/>
    </xf>
    <xf numFmtId="0" fontId="5" fillId="0" borderId="15" xfId="0" applyFont="1" applyBorder="1" applyAlignment="1">
      <alignment vertical="top"/>
    </xf>
    <xf numFmtId="0" fontId="5" fillId="0" borderId="12" xfId="0" applyFont="1" applyBorder="1" applyAlignment="1">
      <alignment horizontal="center" vertical="top"/>
    </xf>
    <xf numFmtId="0" fontId="5" fillId="0" borderId="1" xfId="0" applyFont="1" applyBorder="1" applyAlignment="1">
      <alignment horizontal="center" vertical="top"/>
    </xf>
    <xf numFmtId="0" fontId="5" fillId="0" borderId="13" xfId="0" applyFont="1" applyBorder="1" applyAlignment="1">
      <alignment horizontal="center" vertical="top"/>
    </xf>
    <xf numFmtId="43" fontId="5" fillId="0" borderId="27" xfId="1" applyFont="1" applyBorder="1" applyAlignment="1">
      <alignment horizontal="center" vertical="top"/>
    </xf>
    <xf numFmtId="43" fontId="5" fillId="0" borderId="7" xfId="1" applyFont="1" applyBorder="1" applyAlignment="1">
      <alignment horizontal="center" vertical="top"/>
    </xf>
    <xf numFmtId="43" fontId="5" fillId="0" borderId="28" xfId="1" applyFont="1" applyBorder="1" applyAlignment="1">
      <alignment horizontal="center" vertical="top"/>
    </xf>
    <xf numFmtId="164" fontId="5" fillId="0" borderId="19" xfId="1" applyNumberFormat="1" applyFont="1" applyBorder="1" applyAlignment="1">
      <alignment horizontal="center" vertical="center" wrapText="1"/>
    </xf>
    <xf numFmtId="164" fontId="5" fillId="0" borderId="21" xfId="1" applyNumberFormat="1" applyFont="1" applyBorder="1" applyAlignment="1">
      <alignment horizontal="center" vertical="center" wrapText="1"/>
    </xf>
    <xf numFmtId="43" fontId="5" fillId="0" borderId="5" xfId="1" applyFont="1" applyBorder="1" applyAlignment="1">
      <alignment horizontal="center" vertical="center" wrapText="1"/>
    </xf>
    <xf numFmtId="43" fontId="5" fillId="0" borderId="6" xfId="1" applyFont="1" applyBorder="1" applyAlignment="1">
      <alignment horizontal="center" vertical="center" wrapText="1"/>
    </xf>
    <xf numFmtId="43" fontId="5" fillId="0" borderId="3" xfId="1" applyFont="1" applyBorder="1" applyAlignment="1">
      <alignment horizontal="center" vertical="center" wrapText="1"/>
    </xf>
    <xf numFmtId="43" fontId="5" fillId="0" borderId="4" xfId="1" applyFont="1" applyBorder="1" applyAlignment="1">
      <alignment horizontal="center" vertical="center" wrapText="1"/>
    </xf>
    <xf numFmtId="43" fontId="5" fillId="0" borderId="7" xfId="1" applyFont="1" applyBorder="1" applyAlignment="1">
      <alignment horizontal="center" vertical="center" wrapText="1"/>
    </xf>
    <xf numFmtId="43" fontId="5" fillId="0" borderId="5" xfId="1" applyFont="1" applyBorder="1" applyAlignment="1">
      <alignment horizontal="center" vertical="top" wrapText="1"/>
    </xf>
    <xf numFmtId="43" fontId="5" fillId="0" borderId="6" xfId="1" applyFont="1" applyBorder="1" applyAlignment="1">
      <alignment horizontal="center" vertical="top" wrapText="1"/>
    </xf>
    <xf numFmtId="43" fontId="5" fillId="0" borderId="17" xfId="1" applyFont="1" applyBorder="1" applyAlignment="1">
      <alignment horizontal="center" vertical="top"/>
    </xf>
    <xf numFmtId="43" fontId="5" fillId="0" borderId="18" xfId="1" applyFont="1" applyBorder="1" applyAlignment="1">
      <alignment horizontal="center" vertical="top"/>
    </xf>
    <xf numFmtId="43" fontId="5" fillId="0" borderId="26" xfId="1" applyFont="1" applyBorder="1" applyAlignment="1">
      <alignment vertical="top"/>
    </xf>
    <xf numFmtId="43" fontId="5" fillId="0" borderId="12" xfId="1" applyFont="1" applyBorder="1" applyAlignment="1">
      <alignment vertical="top"/>
    </xf>
    <xf numFmtId="43" fontId="5" fillId="0" borderId="1" xfId="1" applyFont="1" applyBorder="1" applyAlignment="1">
      <alignment vertical="top"/>
    </xf>
    <xf numFmtId="43" fontId="9" fillId="0" borderId="3" xfId="1" applyFont="1" applyBorder="1" applyAlignment="1">
      <alignment vertical="top"/>
    </xf>
    <xf numFmtId="43" fontId="9" fillId="0" borderId="7" xfId="1" applyFont="1" applyBorder="1" applyAlignment="1">
      <alignment vertical="top"/>
    </xf>
    <xf numFmtId="14" fontId="10" fillId="0" borderId="1" xfId="1" applyNumberFormat="1" applyFont="1" applyBorder="1" applyAlignment="1">
      <alignment horizontal="left" vertical="top"/>
    </xf>
    <xf numFmtId="14" fontId="10" fillId="0" borderId="13" xfId="1" applyNumberFormat="1" applyFont="1" applyBorder="1" applyAlignment="1">
      <alignment horizontal="left" vertical="top"/>
    </xf>
    <xf numFmtId="43" fontId="5" fillId="0" borderId="20" xfId="1" applyFont="1" applyBorder="1" applyAlignment="1">
      <alignment horizontal="center" vertical="top" wrapText="1"/>
    </xf>
    <xf numFmtId="43" fontId="5" fillId="0" borderId="22" xfId="1" applyFont="1" applyBorder="1" applyAlignment="1">
      <alignment horizontal="center" vertical="top" wrapText="1"/>
    </xf>
    <xf numFmtId="43" fontId="5" fillId="0" borderId="23" xfId="1" applyFont="1" applyBorder="1" applyAlignment="1">
      <alignment vertical="top" wrapText="1"/>
    </xf>
    <xf numFmtId="43" fontId="5" fillId="0" borderId="24" xfId="1" applyFont="1" applyBorder="1" applyAlignment="1">
      <alignment vertical="top" wrapText="1"/>
    </xf>
    <xf numFmtId="43" fontId="5" fillId="0" borderId="25" xfId="1" applyFont="1" applyBorder="1" applyAlignment="1">
      <alignment vertical="top" wrapText="1"/>
    </xf>
    <xf numFmtId="0" fontId="5" fillId="0" borderId="13"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3" xfId="0" applyFont="1" applyBorder="1"/>
    <xf numFmtId="0" fontId="5" fillId="0" borderId="23" xfId="0" applyFont="1" applyBorder="1" applyAlignment="1">
      <alignment horizontal="center" vertical="top"/>
    </xf>
    <xf numFmtId="0" fontId="5" fillId="0" borderId="24" xfId="0" applyFont="1" applyBorder="1" applyAlignment="1">
      <alignment horizontal="center" vertical="top"/>
    </xf>
    <xf numFmtId="0" fontId="5" fillId="0" borderId="25" xfId="0" applyFont="1" applyBorder="1" applyAlignment="1">
      <alignment horizontal="center" vertical="top"/>
    </xf>
    <xf numFmtId="0" fontId="5" fillId="0" borderId="27" xfId="0" applyFont="1" applyBorder="1" applyAlignment="1">
      <alignment horizontal="left" vertical="top"/>
    </xf>
    <xf numFmtId="0" fontId="5" fillId="0" borderId="7" xfId="0" applyFont="1" applyBorder="1" applyAlignment="1">
      <alignment horizontal="left" vertical="top"/>
    </xf>
    <xf numFmtId="0" fontId="9" fillId="0" borderId="7" xfId="0" applyFont="1" applyBorder="1" applyAlignment="1">
      <alignment horizontal="left" vertical="top"/>
    </xf>
    <xf numFmtId="0" fontId="9" fillId="0" borderId="4" xfId="0" applyFont="1" applyBorder="1" applyAlignment="1">
      <alignment horizontal="left" vertical="top"/>
    </xf>
    <xf numFmtId="0" fontId="5" fillId="0" borderId="1" xfId="0" applyFont="1" applyBorder="1" applyAlignment="1">
      <alignment vertical="top" wrapText="1"/>
    </xf>
    <xf numFmtId="0" fontId="6" fillId="0" borderId="1" xfId="0" applyFont="1" applyBorder="1" applyAlignment="1">
      <alignment horizontal="center" vertical="top" wrapText="1"/>
    </xf>
    <xf numFmtId="44" fontId="5" fillId="0" borderId="1" xfId="0" applyNumberFormat="1" applyFont="1" applyBorder="1" applyAlignment="1">
      <alignment horizontal="center" vertical="top" wrapText="1"/>
    </xf>
    <xf numFmtId="0" fontId="6" fillId="0" borderId="13" xfId="0" applyFont="1" applyBorder="1" applyAlignment="1">
      <alignment vertical="top"/>
    </xf>
    <xf numFmtId="0" fontId="5" fillId="0" borderId="13" xfId="0" applyFont="1" applyBorder="1" applyAlignment="1">
      <alignment vertical="top"/>
    </xf>
    <xf numFmtId="0" fontId="5" fillId="0" borderId="10" xfId="0" applyFont="1" applyBorder="1" applyAlignment="1">
      <alignment vertical="top"/>
    </xf>
    <xf numFmtId="0" fontId="5" fillId="0" borderId="12" xfId="0" applyFont="1" applyBorder="1" applyAlignment="1">
      <alignment vertical="top" wrapText="1"/>
    </xf>
    <xf numFmtId="14" fontId="12" fillId="0" borderId="13" xfId="0" applyNumberFormat="1" applyFont="1" applyBorder="1" applyAlignment="1">
      <alignment horizontal="left" vertical="top"/>
    </xf>
    <xf numFmtId="0" fontId="13" fillId="0" borderId="5" xfId="0" applyFont="1" applyBorder="1" applyAlignment="1">
      <alignment horizontal="center" vertical="top" wrapText="1"/>
    </xf>
    <xf numFmtId="0" fontId="13" fillId="0" borderId="6" xfId="0" applyFont="1" applyBorder="1" applyAlignment="1">
      <alignment horizontal="center" vertical="top" wrapText="1"/>
    </xf>
    <xf numFmtId="0" fontId="13" fillId="0" borderId="20" xfId="0" applyFont="1" applyBorder="1" applyAlignment="1">
      <alignment horizontal="center" vertical="top" wrapText="1"/>
    </xf>
    <xf numFmtId="0" fontId="13" fillId="0" borderId="22" xfId="0" applyFont="1" applyBorder="1" applyAlignment="1">
      <alignment horizontal="center" vertical="top" wrapText="1"/>
    </xf>
    <xf numFmtId="0" fontId="5" fillId="0" borderId="33" xfId="0" applyFont="1" applyBorder="1" applyAlignment="1">
      <alignment vertical="center"/>
    </xf>
    <xf numFmtId="0" fontId="5" fillId="0" borderId="34" xfId="0" applyFont="1" applyBorder="1" applyAlignment="1">
      <alignment vertical="center"/>
    </xf>
    <xf numFmtId="0" fontId="5" fillId="0" borderId="35" xfId="0" applyFont="1" applyBorder="1" applyAlignment="1">
      <alignment vertical="center"/>
    </xf>
    <xf numFmtId="0" fontId="5" fillId="0" borderId="1" xfId="0" applyFont="1" applyBorder="1" applyAlignment="1">
      <alignment horizontal="right" vertical="top"/>
    </xf>
    <xf numFmtId="0" fontId="5" fillId="0" borderId="13" xfId="0" applyFont="1" applyBorder="1" applyAlignment="1">
      <alignment horizontal="right"/>
    </xf>
    <xf numFmtId="0" fontId="13" fillId="0" borderId="19" xfId="0" applyFont="1" applyBorder="1" applyAlignment="1">
      <alignment horizontal="center" vertical="top" wrapText="1"/>
    </xf>
    <xf numFmtId="0" fontId="13" fillId="0" borderId="21" xfId="0" applyFont="1" applyBorder="1" applyAlignment="1">
      <alignment horizontal="center" vertical="top" wrapText="1"/>
    </xf>
    <xf numFmtId="0" fontId="13" fillId="0" borderId="3"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4" xfId="0" applyFont="1" applyBorder="1" applyAlignment="1">
      <alignment horizontal="center" vertical="center" wrapText="1"/>
    </xf>
    <xf numFmtId="0" fontId="5" fillId="0" borderId="17" xfId="0" applyFont="1" applyBorder="1" applyAlignment="1">
      <alignment horizontal="center" vertical="top"/>
    </xf>
    <xf numFmtId="0" fontId="5" fillId="0" borderId="18" xfId="0" applyFont="1" applyBorder="1" applyAlignment="1">
      <alignment horizontal="center" vertical="top"/>
    </xf>
    <xf numFmtId="0" fontId="5" fillId="0" borderId="26" xfId="0" applyFont="1" applyBorder="1" applyAlignment="1">
      <alignment vertical="top"/>
    </xf>
    <xf numFmtId="1" fontId="9" fillId="0" borderId="3" xfId="0" applyNumberFormat="1" applyFont="1" applyBorder="1" applyAlignment="1">
      <alignment horizontal="left" vertical="top"/>
    </xf>
    <xf numFmtId="1" fontId="9" fillId="0" borderId="7" xfId="0" applyNumberFormat="1" applyFont="1" applyBorder="1" applyAlignment="1">
      <alignment horizontal="left" vertical="top"/>
    </xf>
    <xf numFmtId="1" fontId="9" fillId="0" borderId="4" xfId="0" applyNumberFormat="1" applyFont="1" applyBorder="1" applyAlignment="1">
      <alignment horizontal="left" vertical="top"/>
    </xf>
    <xf numFmtId="0" fontId="5" fillId="0" borderId="20" xfId="0" applyFont="1" applyBorder="1" applyAlignment="1">
      <alignment horizontal="center" vertical="top" wrapText="1"/>
    </xf>
    <xf numFmtId="0" fontId="5" fillId="0" borderId="22" xfId="0" applyFont="1" applyBorder="1" applyAlignment="1">
      <alignment horizontal="center" vertical="top" wrapText="1"/>
    </xf>
    <xf numFmtId="0" fontId="5" fillId="0" borderId="3" xfId="0" applyFont="1" applyBorder="1" applyAlignment="1">
      <alignment horizontal="center" vertical="top"/>
    </xf>
    <xf numFmtId="0" fontId="6" fillId="0" borderId="28" xfId="0" applyFont="1" applyBorder="1" applyAlignment="1">
      <alignment vertical="top"/>
    </xf>
    <xf numFmtId="0" fontId="5" fillId="0" borderId="4" xfId="0" applyFont="1" applyBorder="1" applyAlignment="1">
      <alignment horizontal="left" vertical="top"/>
    </xf>
    <xf numFmtId="0" fontId="9" fillId="0" borderId="3" xfId="0" applyFont="1" applyBorder="1" applyAlignment="1">
      <alignment horizontal="left" vertical="top"/>
    </xf>
    <xf numFmtId="0" fontId="5" fillId="0" borderId="19" xfId="0" applyFont="1" applyBorder="1" applyAlignment="1">
      <alignment vertical="top" wrapText="1"/>
    </xf>
    <xf numFmtId="0" fontId="5" fillId="0" borderId="21" xfId="0" applyFont="1" applyBorder="1" applyAlignment="1">
      <alignmen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cellXfs>
  <cellStyles count="4">
    <cellStyle name="Comma" xfId="1" builtinId="3"/>
    <cellStyle name="Good" xfId="2" builtinId="26"/>
    <cellStyle name="Hyperlink" xfId="3" builtinId="8"/>
    <cellStyle name="Normal" xfId="0" builtinId="0"/>
  </cellStyles>
  <dxfs count="27">
    <dxf>
      <font>
        <strike val="0"/>
        <outline val="0"/>
        <shadow val="0"/>
        <u val="none"/>
        <vertAlign val="baseline"/>
        <sz val="9"/>
        <name val="Palatino Linotype"/>
        <family val="1"/>
        <scheme val="none"/>
      </font>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Palatino Linotype"/>
        <family val="1"/>
        <scheme val="none"/>
      </font>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Palatino Linotype"/>
        <family val="1"/>
        <scheme val="none"/>
      </font>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Palatino Linotype"/>
        <family val="1"/>
        <scheme val="none"/>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Palatino Linotype"/>
        <family val="1"/>
        <scheme val="none"/>
      </font>
      <alignment horizontal="left" vertical="center" textRotation="0" indent="0" justifyLastLine="0" shrinkToFit="0" readingOrder="0"/>
      <border diagonalUp="0" diagonalDown="0" outline="0">
        <left/>
        <right style="thin">
          <color indexed="64"/>
        </right>
        <top style="thin">
          <color indexed="64"/>
        </top>
        <bottom style="thin">
          <color indexed="64"/>
        </bottom>
      </border>
    </dxf>
    <dxf>
      <font>
        <b/>
        <strike val="0"/>
        <outline val="0"/>
        <shadow val="0"/>
        <u val="none"/>
        <vertAlign val="baseline"/>
        <sz val="9"/>
        <name val="Palatino Linotype"/>
        <family val="1"/>
        <scheme val="none"/>
      </font>
      <numFmt numFmtId="34" formatCode="_ &quot;₹&quot;\ * #,##0.00_ ;_ &quot;₹&quot;\ * \-#,##0.00_ ;_ &quot;₹&quot;\ * &quot;-&quot;??_ ;_ @_ "/>
      <alignment horizontal="right" vertical="center" textRotation="0" indent="0" justifyLastLine="0" shrinkToFit="0" readingOrder="0"/>
      <border diagonalUp="0" diagonalDown="0" outline="0">
        <left/>
        <right style="thin">
          <color indexed="64"/>
        </right>
        <top style="thin">
          <color indexed="64"/>
        </top>
        <bottom style="thin">
          <color indexed="64"/>
        </bottom>
      </border>
    </dxf>
    <dxf>
      <font>
        <b/>
        <strike val="0"/>
        <outline val="0"/>
        <shadow val="0"/>
        <u val="none"/>
        <vertAlign val="baseline"/>
        <sz val="9"/>
        <name val="Palatino Linotype"/>
        <family val="1"/>
        <scheme val="none"/>
      </font>
      <numFmt numFmtId="34" formatCode="_ &quot;₹&quot;\ * #,##0.00_ ;_ &quot;₹&quot;\ * \-#,##0.00_ ;_ &quot;₹&quot;\ * &quot;-&quot;??_ ;_ @_ "/>
      <alignment horizontal="right"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Palatino Linotype"/>
        <family val="1"/>
        <scheme val="none"/>
      </font>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Palatino Linotype"/>
        <family val="1"/>
        <scheme val="none"/>
      </font>
      <alignment horizontal="center" vertical="center" textRotation="0" indent="0" justifyLastLine="0" shrinkToFit="0" readingOrder="0"/>
      <border diagonalUp="0" diagonalDown="0" outline="0">
        <left/>
        <right style="thin">
          <color indexed="64"/>
        </right>
        <top style="thin">
          <color indexed="64"/>
        </top>
        <bottom style="thin">
          <color indexed="64"/>
        </bottom>
      </border>
    </dxf>
    <dxf>
      <font>
        <b/>
        <strike val="0"/>
        <outline val="0"/>
        <shadow val="0"/>
        <u val="none"/>
        <vertAlign val="baseline"/>
        <sz val="9"/>
        <name val="Palatino Linotype"/>
        <family val="1"/>
        <scheme val="none"/>
      </font>
      <numFmt numFmtId="34" formatCode="_ &quot;₹&quot;\ * #,##0.00_ ;_ &quot;₹&quot;\ * \-#,##0.00_ ;_ &quot;₹&quot;\ * &quot;-&quot;??_ ;_ @_ "/>
      <alignment horizontal="right" vertical="center" textRotation="0" indent="0" justifyLastLine="0" shrinkToFit="0" readingOrder="0"/>
      <border diagonalUp="0" diagonalDown="0" outline="0">
        <left/>
        <right style="thin">
          <color indexed="64"/>
        </right>
        <top style="thin">
          <color indexed="64"/>
        </top>
        <bottom style="thin">
          <color indexed="64"/>
        </bottom>
      </border>
    </dxf>
    <dxf>
      <font>
        <b/>
        <strike val="0"/>
        <outline val="0"/>
        <shadow val="0"/>
        <u val="none"/>
        <vertAlign val="baseline"/>
        <sz val="9"/>
        <color rgb="FF006100"/>
        <name val="Palatino Linotype"/>
        <family val="1"/>
        <scheme val="none"/>
      </font>
      <numFmt numFmtId="34" formatCode="_ &quot;₹&quot;\ * #,##0.00_ ;_ &quot;₹&quot;\ * \-#,##0.00_ ;_ &quot;₹&quot;\ * &quot;-&quot;??_ ;_ @_ "/>
      <alignment horizontal="right" vertical="center" textRotation="0" indent="0" justifyLastLine="0" shrinkToFit="0" readingOrder="0"/>
      <border diagonalUp="0" diagonalDown="0" outline="0">
        <left/>
        <right/>
        <top style="thin">
          <color indexed="64"/>
        </top>
        <bottom style="thin">
          <color indexed="64"/>
        </bottom>
      </border>
    </dxf>
    <dxf>
      <font>
        <b/>
        <strike val="0"/>
        <outline val="0"/>
        <shadow val="0"/>
        <u val="none"/>
        <vertAlign val="baseline"/>
        <sz val="9"/>
        <name val="Palatino Linotype"/>
        <family val="1"/>
        <scheme val="none"/>
      </font>
      <numFmt numFmtId="34" formatCode="_ &quot;₹&quot;\ * #,##0.00_ ;_ &quot;₹&quot;\ * \-#,##0.00_ ;_ &quot;₹&quot;\ * &quot;-&quot;??_ ;_ @_ "/>
      <alignment horizontal="right"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Palatino Linotype"/>
        <family val="1"/>
        <scheme val="none"/>
      </font>
      <numFmt numFmtId="34" formatCode="_ &quot;₹&quot;\ * #,##0.00_ ;_ &quot;₹&quot;\ * \-#,##0.00_ ;_ &quot;₹&quot;\ * &quot;-&quot;??_ ;_ @_ "/>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Palatino Linotype"/>
        <family val="1"/>
        <scheme val="none"/>
      </font>
      <numFmt numFmtId="169" formatCode="&quot;₹&quot;\ #,##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Palatino Linotype"/>
        <family val="1"/>
        <scheme val="none"/>
      </font>
      <numFmt numFmtId="34" formatCode="_ &quot;₹&quot;\ * #,##0.00_ ;_ &quot;₹&quot;\ * \-#,##0.00_ ;_ &quot;₹&quot;\ * &quot;-&quot;??_ ;_ @_ "/>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Palatino Linotype"/>
        <family val="1"/>
        <scheme val="none"/>
      </font>
      <numFmt numFmtId="34" formatCode="_ &quot;₹&quot;\ * #,##0.00_ ;_ &quot;₹&quot;\ * \-#,##0.00_ ;_ &quot;₹&quot;\ * &quot;-&quot;??_ ;_ @_ "/>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Palatino Linotype"/>
        <family val="1"/>
        <scheme val="none"/>
      </font>
      <numFmt numFmtId="34" formatCode="_ &quot;₹&quot;\ * #,##0.00_ ;_ &quot;₹&quot;\ * \-#,##0.00_ ;_ &quot;₹&quot;\ * &quot;-&quot;??_ ;_ @_ "/>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Palatino Linotype"/>
        <family val="1"/>
        <scheme val="none"/>
      </font>
      <numFmt numFmtId="34" formatCode="_ &quot;₹&quot;\ * #,##0.00_ ;_ &quot;₹&quot;\ * \-#,##0.00_ ;_ &quot;₹&quot;\ * &quot;-&quot;??_ ;_ @_ "/>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Palatino Linotype"/>
        <family val="1"/>
        <scheme val="none"/>
      </font>
      <numFmt numFmtId="19" formatCode="dd/mm/yyyy"/>
      <fill>
        <patternFill patternType="none">
          <fgColor indexed="64"/>
          <bgColor indexed="6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9"/>
        <color auto="1"/>
        <name val="Palatino Linotype"/>
        <family val="1"/>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Palatino Linotype"/>
        <family val="1"/>
        <scheme val="none"/>
      </font>
      <alignment horizontal="left" vertical="center" textRotation="0" indent="0" justifyLastLine="0" shrinkToFit="0" readingOrder="0"/>
      <border diagonalUp="0" diagonalDown="0" outline="0">
        <left/>
        <right/>
        <top style="thin">
          <color indexed="64"/>
        </top>
        <bottom style="thin">
          <color indexed="64"/>
        </bottom>
      </border>
    </dxf>
    <dxf>
      <font>
        <b/>
        <strike val="0"/>
        <outline val="0"/>
        <shadow val="0"/>
        <u val="none"/>
        <vertAlign val="baseline"/>
        <sz val="9"/>
        <name val="Palatino Linotype"/>
        <family val="1"/>
        <scheme val="none"/>
      </font>
      <alignment horizontal="center" vertical="center"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Palatino Linotype"/>
        <family val="1"/>
        <scheme val="none"/>
      </font>
    </dxf>
    <dxf>
      <border>
        <bottom style="thin">
          <color indexed="64"/>
        </bottom>
      </border>
    </dxf>
    <dxf>
      <font>
        <b/>
        <i val="0"/>
        <strike val="0"/>
        <condense val="0"/>
        <extend val="0"/>
        <outline val="0"/>
        <shadow val="0"/>
        <u val="none"/>
        <vertAlign val="baseline"/>
        <sz val="9"/>
        <color theme="0"/>
        <name val="Palatino Linotype"/>
        <family val="1"/>
        <scheme val="none"/>
      </font>
      <fill>
        <patternFill patternType="solid">
          <fgColor indexed="64"/>
          <bgColor theme="8" tint="-0.49998474074526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xr9:uid="{AD87B32D-B3EA-42B2-A9C0-3AD36374A57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2</xdr:col>
      <xdr:colOff>1732601</xdr:colOff>
      <xdr:row>0</xdr:row>
      <xdr:rowOff>53341</xdr:rowOff>
    </xdr:from>
    <xdr:to>
      <xdr:col>11</xdr:col>
      <xdr:colOff>482921</xdr:colOff>
      <xdr:row>4</xdr:row>
      <xdr:rowOff>1</xdr:rowOff>
    </xdr:to>
    <mc:AlternateContent xmlns:mc="http://schemas.openxmlformats.org/markup-compatibility/2006" xmlns:sle15="http://schemas.microsoft.com/office/drawing/2012/slicer">
      <mc:Choice Requires="sle15">
        <xdr:graphicFrame macro="">
          <xdr:nvGraphicFramePr>
            <xdr:cNvPr id="2" name="Form">
              <a:extLst>
                <a:ext uri="{FF2B5EF4-FFF2-40B4-BE49-F238E27FC236}">
                  <a16:creationId xmlns:a16="http://schemas.microsoft.com/office/drawing/2014/main" id="{D86713CA-CBA7-44CD-BE00-07B5AE8D1B34}"/>
                </a:ext>
              </a:extLst>
            </xdr:cNvPr>
            <xdr:cNvGraphicFramePr/>
          </xdr:nvGraphicFramePr>
          <xdr:xfrm>
            <a:off x="0" y="0"/>
            <a:ext cx="0" cy="0"/>
          </xdr:xfrm>
          <a:graphic>
            <a:graphicData uri="http://schemas.microsoft.com/office/drawing/2010/slicer">
              <sle:slicer xmlns:sle="http://schemas.microsoft.com/office/drawing/2010/slicer" name="Form"/>
            </a:graphicData>
          </a:graphic>
        </xdr:graphicFrame>
      </mc:Choice>
      <mc:Fallback xmlns="">
        <xdr:sp macro="" textlink="">
          <xdr:nvSpPr>
            <xdr:cNvPr id="0" name=""/>
            <xdr:cNvSpPr>
              <a:spLocks noTextEdit="1"/>
            </xdr:cNvSpPr>
          </xdr:nvSpPr>
          <xdr:spPr>
            <a:xfrm>
              <a:off x="3861439" y="53341"/>
              <a:ext cx="8803957" cy="680085"/>
            </a:xfrm>
            <a:prstGeom prst="rect">
              <a:avLst/>
            </a:prstGeom>
            <a:solidFill>
              <a:prstClr val="white"/>
            </a:solidFill>
            <a:ln w="1">
              <a:solidFill>
                <a:prstClr val="green"/>
              </a:solidFill>
            </a:ln>
          </xdr:spPr>
          <xdr:txBody>
            <a:bodyPr vertOverflow="clip" horzOverflow="clip"/>
            <a:lstStyle/>
            <a:p>
              <a:r>
                <a:rPr lang="en-SC"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oneCellAnchor>
    <xdr:from>
      <xdr:col>11</xdr:col>
      <xdr:colOff>297180</xdr:colOff>
      <xdr:row>0</xdr:row>
      <xdr:rowOff>60960</xdr:rowOff>
    </xdr:from>
    <xdr:ext cx="2004060" cy="264560"/>
    <xdr:sp macro="" textlink="">
      <xdr:nvSpPr>
        <xdr:cNvPr id="3" name="TextBox 2">
          <a:extLst>
            <a:ext uri="{FF2B5EF4-FFF2-40B4-BE49-F238E27FC236}">
              <a16:creationId xmlns:a16="http://schemas.microsoft.com/office/drawing/2014/main" id="{0CBDA8E9-7091-093E-F24B-3EB162365067}"/>
            </a:ext>
          </a:extLst>
        </xdr:cNvPr>
        <xdr:cNvSpPr txBox="1"/>
      </xdr:nvSpPr>
      <xdr:spPr>
        <a:xfrm>
          <a:off x="11993880" y="60960"/>
          <a:ext cx="200406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IN" sz="1100" b="1"/>
            <a:t>&lt;------- To Exit Fliter Click Here</a:t>
          </a:r>
        </a:p>
      </xdr:txBody>
    </xdr:sp>
    <xdr:clientData/>
  </xdr:one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rm" xr10:uid="{ACA46E45-949D-4B9F-A894-7ED24351CF30}" sourceName="Form">
  <extLst>
    <x:ext xmlns:x15="http://schemas.microsoft.com/office/spreadsheetml/2010/11/main" uri="{2F2917AC-EB37-4324-AD4E-5DD8C200BD13}">
      <x15:tableSlicerCache tableId="1"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orm" xr10:uid="{A0883118-234A-4536-9DE1-3B27193E9703}" cache="Slicer_Form" caption="Form" columnCount="5" style="SlicerStyleDark6"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6CBE3BB-15B9-40C4-B9DB-78F136A71193}" name="Table11" displayName="Table11" ref="A6:V39" totalsRowShown="0" headerRowDxfId="26" dataDxfId="24" headerRowBorderDxfId="25" tableBorderDxfId="23" totalsRowBorderDxfId="22">
  <autoFilter ref="A6:V39" xr:uid="{874BC13C-9EB1-456F-9197-E13F48F06902}">
    <filterColumn colId="1">
      <filters>
        <filter val="B - Operation Creditor"/>
      </filters>
    </filterColumn>
  </autoFilter>
  <tableColumns count="22">
    <tableColumn id="1" xr3:uid="{8B13590D-ACF3-4B5A-9807-FB9EAFB7E6A2}" name="S. No." dataDxfId="21"/>
    <tableColumn id="2" xr3:uid="{7466A6DE-D003-4C60-9AF0-23CF3114829A}" name="Form" dataDxfId="20"/>
    <tableColumn id="3" xr3:uid="{77A0D69D-CD11-4590-A3A0-0178EC7FBCDD}" name="Name of the Creditor" dataDxfId="19"/>
    <tableColumn id="4" xr3:uid="{C0F89BF8-102A-4B81-BDAF-0C6646824A67}" name="Date of _x000a_Receipt" dataDxfId="18"/>
    <tableColumn id="8" xr3:uid="{C070F70D-CE9A-4441-A125-F2547FA84503}" name="Prinipal" dataDxfId="17" dataCellStyle="Comma">
      <calculatedColumnFormula>(Table11[[#This Row],[Claim 
As per Form]]*Table11[[#This Row],[Foreign 
Currency 
Exchange 
Rate]])</calculatedColumnFormula>
    </tableColumn>
    <tableColumn id="9" xr3:uid="{BE01F80D-5DCB-457A-87CD-2E6A31E73DC9}" name="Interest" dataDxfId="16"/>
    <tableColumn id="10" xr3:uid="{09C49001-21D2-41AB-A868-06B412D597FF}" name="Others, _x000a_if any" dataDxfId="15"/>
    <tableColumn id="5" xr3:uid="{F0C0FE8A-B670-4FA2-8C4A-B1A9EF5A4C9C}" name="Claim _x000a_As per Form" dataDxfId="14">
      <calculatedColumnFormula>(Table11[[#This Row],[Prinipal]]+Table11[[#This Row],[Interest]]+Table11[[#This Row],[Others, 
if any]])</calculatedColumnFormula>
    </tableColumn>
    <tableColumn id="6" xr3:uid="{045D31BC-EEEB-4354-94D7-1D5CB231A2EC}" name="Currency " dataDxfId="13"/>
    <tableColumn id="7" xr3:uid="{0113924A-EEB5-4A2B-863E-1C6BA1AF01FA}" name="Foreign _x000a_Currency _x000a_Exchange _x000a_Rate" dataDxfId="12"/>
    <tableColumn id="11" xr3:uid="{A0FD6C7E-5070-4150-8940-814DBC7EE189}" name="Total _x000a_Amount Claimed" dataDxfId="11">
      <calculatedColumnFormula>(Table11[[#This Row],[Claim 
As per Form]]*Table11[[#This Row],[Foreign 
Currency 
Exchange 
Rate]])</calculatedColumnFormula>
    </tableColumn>
    <tableColumn id="22" xr3:uid="{A1895E0F-501F-425B-96DA-E48FD1BD47D8}" name="Amount As _x000a_per CD Books" dataDxfId="10" dataCellStyle="Good"/>
    <tableColumn id="12" xr3:uid="{764DB109-4E40-4735-8382-82B0BACE0E56}" name="Amount of Claim _x000a_Admitted" dataDxfId="9"/>
    <tableColumn id="13" xr3:uid="{65AF5624-026A-4FB1-8095-FAC212D67784}" name="Whether _x000a_Related Party" dataDxfId="8"/>
    <tableColumn id="14" xr3:uid="{ACE58249-C364-4A98-9BCE-2C83B5BE998E}" name="Nature of _x000a_Relation" dataDxfId="7"/>
    <tableColumn id="15" xr3:uid="{CE5C7614-1293-4AA4-8C78-1B8856F2A802}" name="Amount of Claim _x000a_Not Admitted" dataDxfId="6"/>
    <tableColumn id="16" xr3:uid="{8FD39D2A-ACD7-4F9A-A073-C7B58062731E}" name="Amount of Claim _x000a_Pending for _x000a_Verification" dataDxfId="5">
      <calculatedColumnFormula>SUM(K7,-M7,-P7)</calculatedColumnFormula>
    </tableColumn>
    <tableColumn id="17" xr3:uid="{82322DC8-381A-4689-8EEA-5D860BBB9F83}" name="Name of AR" dataDxfId="4"/>
    <tableColumn id="18" xr3:uid="{5206B04A-302E-4631-B9A5-F2BB70E6D240}" name="PAN / Aadhar / Passport / _x000a_Voter ID / CIN of the creditor or AR " dataDxfId="3"/>
    <tableColumn id="19" xr3:uid="{5E70A0DA-81EB-4022-B447-A27EAEE4BC83}" name="Address" dataDxfId="2"/>
    <tableColumn id="20" xr3:uid="{68813BAF-214B-41D2-9C7A-649C5D33D285}" name="Email" dataDxfId="1"/>
    <tableColumn id="21" xr3:uid="{AFB10659-603C-4527-83AF-ACBD696086E3}" name="Cellphone No."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babureddy@terasoftware.in" TargetMode="External"/><Relationship Id="rId18" Type="http://schemas.openxmlformats.org/officeDocument/2006/relationships/hyperlink" Target="mailto:arun@arunkr.co.in" TargetMode="External"/><Relationship Id="rId26" Type="http://schemas.openxmlformats.org/officeDocument/2006/relationships/hyperlink" Target="mailto:sandeep.katpatal@gmail.com" TargetMode="External"/><Relationship Id="rId3" Type="http://schemas.openxmlformats.org/officeDocument/2006/relationships/hyperlink" Target="mailto:srikanth418@gmail.com" TargetMode="External"/><Relationship Id="rId21" Type="http://schemas.openxmlformats.org/officeDocument/2006/relationships/hyperlink" Target="mailto:chandru.cmv@gmail.com" TargetMode="External"/><Relationship Id="rId34" Type="http://schemas.microsoft.com/office/2007/relationships/slicer" Target="../slicers/slicer1.xml"/><Relationship Id="rId7" Type="http://schemas.openxmlformats.org/officeDocument/2006/relationships/hyperlink" Target="mailto:darapaneni1986@gmail.com" TargetMode="External"/><Relationship Id="rId12" Type="http://schemas.openxmlformats.org/officeDocument/2006/relationships/hyperlink" Target="mailto:manipaulchinnam@gmail.com" TargetMode="External"/><Relationship Id="rId17" Type="http://schemas.openxmlformats.org/officeDocument/2006/relationships/hyperlink" Target="mailto:devalla@gmail.com" TargetMode="External"/><Relationship Id="rId25" Type="http://schemas.openxmlformats.org/officeDocument/2006/relationships/hyperlink" Target="mailto:cssharmaaditi@gmail.com" TargetMode="External"/><Relationship Id="rId33" Type="http://schemas.openxmlformats.org/officeDocument/2006/relationships/table" Target="../tables/table1.xml"/><Relationship Id="rId2" Type="http://schemas.openxmlformats.org/officeDocument/2006/relationships/hyperlink" Target="mailto:abdulnazeer7865@gmail.com" TargetMode="External"/><Relationship Id="rId16" Type="http://schemas.openxmlformats.org/officeDocument/2006/relationships/hyperlink" Target="mailto:venusudheer@gmail.com" TargetMode="External"/><Relationship Id="rId20" Type="http://schemas.openxmlformats.org/officeDocument/2006/relationships/hyperlink" Target="mailto:naveen2020@gmail.com" TargetMode="External"/><Relationship Id="rId29" Type="http://schemas.openxmlformats.org/officeDocument/2006/relationships/hyperlink" Target="mailto:srikanth@lapistechnologies.in," TargetMode="External"/><Relationship Id="rId1" Type="http://schemas.openxmlformats.org/officeDocument/2006/relationships/hyperlink" Target="mailto:lakshmi.urs@ivalue.co.in" TargetMode="External"/><Relationship Id="rId6" Type="http://schemas.openxmlformats.org/officeDocument/2006/relationships/hyperlink" Target="mailto:goutham.nori@gmail.com" TargetMode="External"/><Relationship Id="rId11" Type="http://schemas.openxmlformats.org/officeDocument/2006/relationships/hyperlink" Target="mailto:narendra.palempati@gmail.com" TargetMode="External"/><Relationship Id="rId24" Type="http://schemas.openxmlformats.org/officeDocument/2006/relationships/hyperlink" Target="mailto:udaykiran24@gmail.com" TargetMode="External"/><Relationship Id="rId32" Type="http://schemas.openxmlformats.org/officeDocument/2006/relationships/vmlDrawing" Target="../drawings/vmlDrawing1.vml"/><Relationship Id="rId5" Type="http://schemas.openxmlformats.org/officeDocument/2006/relationships/hyperlink" Target="mailto:sanjeev0269@gmail.com" TargetMode="External"/><Relationship Id="rId15" Type="http://schemas.openxmlformats.org/officeDocument/2006/relationships/hyperlink" Target="mailto:sbalaram.hr@gmail.com" TargetMode="External"/><Relationship Id="rId23" Type="http://schemas.openxmlformats.org/officeDocument/2006/relationships/hyperlink" Target="mailto:kumar.srinivasa99@gmail.com" TargetMode="External"/><Relationship Id="rId28" Type="http://schemas.openxmlformats.org/officeDocument/2006/relationships/hyperlink" Target="mailto:pradeepn1381@gmail.com" TargetMode="External"/><Relationship Id="rId10" Type="http://schemas.openxmlformats.org/officeDocument/2006/relationships/hyperlink" Target="mailto:cs@jracs.in" TargetMode="External"/><Relationship Id="rId19" Type="http://schemas.openxmlformats.org/officeDocument/2006/relationships/hyperlink" Target="mailto:krishnapd.v6972@gmail.com" TargetMode="External"/><Relationship Id="rId31" Type="http://schemas.openxmlformats.org/officeDocument/2006/relationships/drawing" Target="../drawings/drawing1.xml"/><Relationship Id="rId4" Type="http://schemas.openxmlformats.org/officeDocument/2006/relationships/hyperlink" Target="mailto:prakash.sangam86@gmail.com" TargetMode="External"/><Relationship Id="rId9" Type="http://schemas.openxmlformats.org/officeDocument/2006/relationships/hyperlink" Target="mailto:Lucky.viplav@gmail.com" TargetMode="External"/><Relationship Id="rId14" Type="http://schemas.openxmlformats.org/officeDocument/2006/relationships/hyperlink" Target="mailto:jagadeesh011.mca@gmail.com" TargetMode="External"/><Relationship Id="rId22" Type="http://schemas.openxmlformats.org/officeDocument/2006/relationships/hyperlink" Target="mailto:aliyabegum0309@gmail.com" TargetMode="External"/><Relationship Id="rId27" Type="http://schemas.openxmlformats.org/officeDocument/2006/relationships/hyperlink" Target="mailto:avramana_9@yahoo.com" TargetMode="External"/><Relationship Id="rId30" Type="http://schemas.openxmlformats.org/officeDocument/2006/relationships/printerSettings" Target="../printerSettings/printerSettings1.bin"/><Relationship Id="rId35" Type="http://schemas.openxmlformats.org/officeDocument/2006/relationships/comments" Target="../comments1.xml"/><Relationship Id="rId8" Type="http://schemas.openxmlformats.org/officeDocument/2006/relationships/hyperlink" Target="mailto:Lucky.viplav@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18A19-C26D-43B5-A5C3-923B9777C2EB}">
  <dimension ref="A2:AN39"/>
  <sheetViews>
    <sheetView showGridLines="0" zoomScaleNormal="100" zoomScaleSheetLayoutView="50" workbookViewId="0">
      <selection activeCell="C1" sqref="C1"/>
    </sheetView>
  </sheetViews>
  <sheetFormatPr defaultRowHeight="15" x14ac:dyDescent="0.25"/>
  <cols>
    <col min="1" max="1" width="6.140625" style="210" customWidth="1"/>
    <col min="2" max="2" width="23.7109375" style="201" bestFit="1" customWidth="1"/>
    <col min="3" max="3" width="30.140625" style="209" bestFit="1" customWidth="1"/>
    <col min="4" max="4" width="10.85546875" style="196" bestFit="1" customWidth="1"/>
    <col min="5" max="6" width="14.5703125" style="202" bestFit="1" customWidth="1"/>
    <col min="7" max="7" width="11.5703125" style="202" bestFit="1" customWidth="1"/>
    <col min="8" max="8" width="14.85546875" style="202" bestFit="1" customWidth="1"/>
    <col min="9" max="10" width="12.7109375" style="196" bestFit="1" customWidth="1"/>
    <col min="11" max="11" width="18.7109375" style="208" bestFit="1" customWidth="1"/>
    <col min="12" max="12" width="15.85546875" style="208" bestFit="1" customWidth="1"/>
    <col min="13" max="13" width="19.28515625" style="208" bestFit="1" customWidth="1"/>
    <col min="14" max="14" width="15.7109375" style="196" bestFit="1" customWidth="1"/>
    <col min="15" max="15" width="12.7109375" style="196" bestFit="1" customWidth="1"/>
    <col min="16" max="17" width="19.28515625" style="208" bestFit="1" customWidth="1"/>
    <col min="18" max="18" width="17.7109375" style="201" bestFit="1" customWidth="1"/>
    <col min="19" max="19" width="20.7109375" style="196" bestFit="1" customWidth="1"/>
    <col min="20" max="20" width="35.7109375" style="201" bestFit="1" customWidth="1"/>
    <col min="21" max="21" width="28.28515625" style="201" bestFit="1" customWidth="1"/>
    <col min="22" max="22" width="16.42578125" style="196" bestFit="1" customWidth="1"/>
    <col min="23" max="23" width="10" customWidth="1"/>
    <col min="25" max="25" width="14.85546875" customWidth="1"/>
    <col min="40" max="40" width="30.42578125" bestFit="1" customWidth="1"/>
    <col min="43" max="43" width="30.42578125" bestFit="1" customWidth="1"/>
  </cols>
  <sheetData>
    <row r="2" spans="1:40" ht="15.75" thickBot="1" x14ac:dyDescent="0.3"/>
    <row r="3" spans="1:40" ht="15.75" thickBot="1" x14ac:dyDescent="0.3">
      <c r="C3" s="260" t="s">
        <v>234</v>
      </c>
    </row>
    <row r="6" spans="1:40" s="196" customFormat="1" ht="57.75" thickBot="1" x14ac:dyDescent="0.3">
      <c r="A6" s="215" t="s">
        <v>90</v>
      </c>
      <c r="B6" s="216" t="s">
        <v>91</v>
      </c>
      <c r="C6" s="216" t="s">
        <v>92</v>
      </c>
      <c r="D6" s="217" t="s">
        <v>230</v>
      </c>
      <c r="E6" s="218" t="s">
        <v>93</v>
      </c>
      <c r="F6" s="218" t="s">
        <v>94</v>
      </c>
      <c r="G6" s="218" t="s">
        <v>231</v>
      </c>
      <c r="H6" s="219" t="s">
        <v>95</v>
      </c>
      <c r="I6" s="217" t="s">
        <v>96</v>
      </c>
      <c r="J6" s="217" t="s">
        <v>232</v>
      </c>
      <c r="K6" s="220" t="s">
        <v>97</v>
      </c>
      <c r="L6" s="218" t="s">
        <v>98</v>
      </c>
      <c r="M6" s="221" t="s">
        <v>99</v>
      </c>
      <c r="N6" s="222" t="s">
        <v>100</v>
      </c>
      <c r="O6" s="222" t="s">
        <v>233</v>
      </c>
      <c r="P6" s="223" t="s">
        <v>101</v>
      </c>
      <c r="Q6" s="224" t="s">
        <v>102</v>
      </c>
      <c r="R6" s="216" t="s">
        <v>103</v>
      </c>
      <c r="S6" s="216" t="s">
        <v>104</v>
      </c>
      <c r="T6" s="216" t="s">
        <v>105</v>
      </c>
      <c r="U6" s="216" t="s">
        <v>106</v>
      </c>
      <c r="V6" s="225" t="s">
        <v>107</v>
      </c>
    </row>
    <row r="7" spans="1:40" ht="42.75" x14ac:dyDescent="0.25">
      <c r="A7" s="226">
        <v>1</v>
      </c>
      <c r="B7" s="227" t="s">
        <v>108</v>
      </c>
      <c r="C7" s="228" t="s">
        <v>109</v>
      </c>
      <c r="D7" s="229">
        <v>44840</v>
      </c>
      <c r="E7" s="230">
        <v>185336116</v>
      </c>
      <c r="F7" s="231">
        <v>179705403</v>
      </c>
      <c r="G7" s="231">
        <v>590</v>
      </c>
      <c r="H7" s="232">
        <f>(Table11[[#This Row],[Prinipal]]+Table11[[#This Row],[Interest]]+Table11[[#This Row],[Others, 
if any]])</f>
        <v>365042109</v>
      </c>
      <c r="I7" s="233" t="s">
        <v>110</v>
      </c>
      <c r="J7" s="234">
        <v>1</v>
      </c>
      <c r="K7" s="235">
        <f>(Table11[[#This Row],[Claim 
As per Form]]*Table11[[#This Row],[Foreign 
Currency 
Exchange 
Rate]])</f>
        <v>365042109</v>
      </c>
      <c r="L7" s="236"/>
      <c r="M7" s="235">
        <v>138700785</v>
      </c>
      <c r="N7" s="234" t="s">
        <v>111</v>
      </c>
      <c r="O7" s="234" t="s">
        <v>112</v>
      </c>
      <c r="P7" s="235"/>
      <c r="Q7" s="235">
        <f t="shared" ref="Q7:Q38" si="0">SUM(K7,-M7,-P7)</f>
        <v>226341324</v>
      </c>
      <c r="R7" s="227" t="s">
        <v>113</v>
      </c>
      <c r="S7" s="234" t="s">
        <v>241</v>
      </c>
      <c r="T7" s="237" t="s">
        <v>114</v>
      </c>
      <c r="U7" s="237" t="s">
        <v>115</v>
      </c>
      <c r="V7" s="238"/>
      <c r="AN7" s="197" t="s">
        <v>116</v>
      </c>
    </row>
    <row r="8" spans="1:40" ht="42.75" x14ac:dyDescent="0.3">
      <c r="A8" s="226">
        <v>2</v>
      </c>
      <c r="B8" s="227" t="s">
        <v>108</v>
      </c>
      <c r="C8" s="228" t="s">
        <v>117</v>
      </c>
      <c r="D8" s="229">
        <v>44844</v>
      </c>
      <c r="E8" s="231">
        <v>17829037</v>
      </c>
      <c r="F8" s="231">
        <v>15972881</v>
      </c>
      <c r="G8" s="231">
        <v>0</v>
      </c>
      <c r="H8" s="231">
        <f>(Table11[[#This Row],[Prinipal]]+Table11[[#This Row],[Interest]]+Table11[[#This Row],[Others, 
if any]])</f>
        <v>33801918</v>
      </c>
      <c r="I8" s="233" t="s">
        <v>110</v>
      </c>
      <c r="J8" s="234">
        <v>1</v>
      </c>
      <c r="K8" s="235">
        <f>(Table11[[#This Row],[Claim 
As per Form]]*Table11[[#This Row],[Foreign 
Currency 
Exchange 
Rate]])</f>
        <v>33801918</v>
      </c>
      <c r="L8" s="236"/>
      <c r="M8" s="235">
        <v>33801918</v>
      </c>
      <c r="N8" s="234" t="s">
        <v>111</v>
      </c>
      <c r="O8" s="234" t="s">
        <v>112</v>
      </c>
      <c r="P8" s="235"/>
      <c r="Q8" s="235">
        <f t="shared" si="0"/>
        <v>0</v>
      </c>
      <c r="R8" s="227" t="s">
        <v>118</v>
      </c>
      <c r="S8" s="234" t="s">
        <v>242</v>
      </c>
      <c r="T8" s="237" t="s">
        <v>119</v>
      </c>
      <c r="U8" s="239" t="s">
        <v>120</v>
      </c>
      <c r="V8" s="238">
        <v>7022859769</v>
      </c>
      <c r="AN8" s="198" t="s">
        <v>121</v>
      </c>
    </row>
    <row r="9" spans="1:40" ht="42.75" hidden="1" x14ac:dyDescent="0.3">
      <c r="A9" s="226">
        <v>3</v>
      </c>
      <c r="B9" s="227" t="s">
        <v>122</v>
      </c>
      <c r="C9" s="228" t="s">
        <v>123</v>
      </c>
      <c r="D9" s="229">
        <v>44844</v>
      </c>
      <c r="E9" s="231">
        <v>2563222</v>
      </c>
      <c r="F9" s="231">
        <v>0</v>
      </c>
      <c r="G9" s="231">
        <v>0</v>
      </c>
      <c r="H9" s="231">
        <f>(Table11[[#This Row],[Prinipal]]+Table11[[#This Row],[Interest]]+Table11[[#This Row],[Others, 
if any]])</f>
        <v>2563222</v>
      </c>
      <c r="I9" s="233" t="s">
        <v>110</v>
      </c>
      <c r="J9" s="234">
        <v>1</v>
      </c>
      <c r="K9" s="235">
        <f>(Table11[[#This Row],[Claim 
As per Form]]*Table11[[#This Row],[Foreign 
Currency 
Exchange 
Rate]])</f>
        <v>2563222</v>
      </c>
      <c r="L9" s="236"/>
      <c r="M9" s="235">
        <v>0</v>
      </c>
      <c r="N9" s="234" t="s">
        <v>111</v>
      </c>
      <c r="O9" s="234" t="s">
        <v>112</v>
      </c>
      <c r="P9" s="235"/>
      <c r="Q9" s="235">
        <f t="shared" si="0"/>
        <v>2563222</v>
      </c>
      <c r="R9" s="227"/>
      <c r="S9" s="240" t="s">
        <v>124</v>
      </c>
      <c r="T9" s="237" t="s">
        <v>125</v>
      </c>
      <c r="U9" s="239" t="s">
        <v>126</v>
      </c>
      <c r="V9" s="238"/>
      <c r="AN9" s="198" t="s">
        <v>108</v>
      </c>
    </row>
    <row r="10" spans="1:40" ht="42.75" x14ac:dyDescent="0.3">
      <c r="A10" s="226">
        <v>4</v>
      </c>
      <c r="B10" s="227" t="s">
        <v>108</v>
      </c>
      <c r="C10" s="228" t="s">
        <v>75</v>
      </c>
      <c r="D10" s="229">
        <v>44844</v>
      </c>
      <c r="E10" s="231">
        <v>1710365</v>
      </c>
      <c r="F10" s="231">
        <v>359170</v>
      </c>
      <c r="G10" s="231">
        <v>0</v>
      </c>
      <c r="H10" s="231">
        <f>(Table11[[#This Row],[Prinipal]]+Table11[[#This Row],[Interest]]+Table11[[#This Row],[Others, 
if any]])</f>
        <v>2069535</v>
      </c>
      <c r="I10" s="233" t="s">
        <v>110</v>
      </c>
      <c r="J10" s="234">
        <v>1</v>
      </c>
      <c r="K10" s="235">
        <f>(Table11[[#This Row],[Claim 
As per Form]]*Table11[[#This Row],[Foreign 
Currency 
Exchange 
Rate]])</f>
        <v>2069535</v>
      </c>
      <c r="L10" s="236"/>
      <c r="M10" s="235"/>
      <c r="N10" s="234" t="s">
        <v>111</v>
      </c>
      <c r="O10" s="234" t="s">
        <v>112</v>
      </c>
      <c r="P10" s="235"/>
      <c r="Q10" s="235">
        <f t="shared" si="0"/>
        <v>2069535</v>
      </c>
      <c r="R10" s="227"/>
      <c r="S10" s="234" t="s">
        <v>127</v>
      </c>
      <c r="T10" s="237" t="s">
        <v>128</v>
      </c>
      <c r="U10" s="239" t="s">
        <v>129</v>
      </c>
      <c r="V10" s="238">
        <v>9060981510</v>
      </c>
      <c r="AN10" s="198" t="s">
        <v>130</v>
      </c>
    </row>
    <row r="11" spans="1:40" ht="42.75" hidden="1" x14ac:dyDescent="0.3">
      <c r="A11" s="226">
        <v>5</v>
      </c>
      <c r="B11" s="227" t="s">
        <v>122</v>
      </c>
      <c r="C11" s="228" t="s">
        <v>76</v>
      </c>
      <c r="D11" s="229">
        <v>44844</v>
      </c>
      <c r="E11" s="231">
        <f>(94848+18060)</f>
        <v>112908</v>
      </c>
      <c r="F11" s="231">
        <v>0</v>
      </c>
      <c r="G11" s="231">
        <v>0</v>
      </c>
      <c r="H11" s="231">
        <f>(Table11[[#This Row],[Prinipal]]+Table11[[#This Row],[Interest]]+Table11[[#This Row],[Others, 
if any]])</f>
        <v>112908</v>
      </c>
      <c r="I11" s="233" t="s">
        <v>110</v>
      </c>
      <c r="J11" s="234">
        <v>1</v>
      </c>
      <c r="K11" s="235">
        <f>(Table11[[#This Row],[Claim 
As per Form]]*Table11[[#This Row],[Foreign 
Currency 
Exchange 
Rate]])</f>
        <v>112908</v>
      </c>
      <c r="L11" s="236"/>
      <c r="M11" s="235">
        <v>0</v>
      </c>
      <c r="N11" s="234" t="s">
        <v>111</v>
      </c>
      <c r="O11" s="234" t="s">
        <v>112</v>
      </c>
      <c r="P11" s="235"/>
      <c r="Q11" s="235">
        <f t="shared" si="0"/>
        <v>112908</v>
      </c>
      <c r="R11" s="227"/>
      <c r="S11" s="268" t="s">
        <v>243</v>
      </c>
      <c r="T11" s="237" t="s">
        <v>131</v>
      </c>
      <c r="U11" s="239" t="s">
        <v>132</v>
      </c>
      <c r="V11" s="238"/>
      <c r="AN11" s="198" t="s">
        <v>133</v>
      </c>
    </row>
    <row r="12" spans="1:40" ht="42.75" hidden="1" x14ac:dyDescent="0.3">
      <c r="A12" s="226">
        <v>6</v>
      </c>
      <c r="B12" s="227" t="s">
        <v>122</v>
      </c>
      <c r="C12" s="228" t="s">
        <v>78</v>
      </c>
      <c r="D12" s="229">
        <v>44844</v>
      </c>
      <c r="E12" s="231">
        <v>412041</v>
      </c>
      <c r="F12" s="231">
        <v>0</v>
      </c>
      <c r="G12" s="231">
        <v>33228</v>
      </c>
      <c r="H12" s="231">
        <f>(Table11[[#This Row],[Prinipal]]+Table11[[#This Row],[Interest]]+Table11[[#This Row],[Others, 
if any]])</f>
        <v>445269</v>
      </c>
      <c r="I12" s="233" t="s">
        <v>110</v>
      </c>
      <c r="J12" s="234">
        <v>1</v>
      </c>
      <c r="K12" s="235">
        <f>(Table11[[#This Row],[Claim 
As per Form]]*Table11[[#This Row],[Foreign 
Currency 
Exchange 
Rate]])</f>
        <v>445269</v>
      </c>
      <c r="L12" s="236"/>
      <c r="M12" s="235">
        <v>0</v>
      </c>
      <c r="N12" s="234" t="s">
        <v>111</v>
      </c>
      <c r="O12" s="234" t="s">
        <v>112</v>
      </c>
      <c r="P12" s="235"/>
      <c r="Q12" s="235">
        <f t="shared" si="0"/>
        <v>445269</v>
      </c>
      <c r="R12" s="227"/>
      <c r="S12" s="240" t="s">
        <v>134</v>
      </c>
      <c r="T12" s="237" t="s">
        <v>135</v>
      </c>
      <c r="U12" s="239" t="s">
        <v>136</v>
      </c>
      <c r="V12" s="238">
        <v>9742479784</v>
      </c>
      <c r="AN12" s="198" t="s">
        <v>137</v>
      </c>
    </row>
    <row r="13" spans="1:40" ht="28.5" hidden="1" x14ac:dyDescent="0.3">
      <c r="A13" s="226">
        <v>7</v>
      </c>
      <c r="B13" s="227" t="s">
        <v>122</v>
      </c>
      <c r="C13" s="228" t="s">
        <v>69</v>
      </c>
      <c r="D13" s="229">
        <v>44844</v>
      </c>
      <c r="E13" s="231">
        <v>128935</v>
      </c>
      <c r="F13" s="231">
        <v>0</v>
      </c>
      <c r="G13" s="231">
        <v>0</v>
      </c>
      <c r="H13" s="231">
        <f>(Table11[[#This Row],[Prinipal]]+Table11[[#This Row],[Interest]]+Table11[[#This Row],[Others, 
if any]])</f>
        <v>128935</v>
      </c>
      <c r="I13" s="233" t="s">
        <v>110</v>
      </c>
      <c r="J13" s="234">
        <v>1</v>
      </c>
      <c r="K13" s="235">
        <f>(Table11[[#This Row],[Claim 
As per Form]]*Table11[[#This Row],[Foreign 
Currency 
Exchange 
Rate]])</f>
        <v>128935</v>
      </c>
      <c r="L13" s="236"/>
      <c r="M13" s="235">
        <v>0</v>
      </c>
      <c r="N13" s="234" t="s">
        <v>111</v>
      </c>
      <c r="O13" s="234" t="s">
        <v>112</v>
      </c>
      <c r="P13" s="235"/>
      <c r="Q13" s="235">
        <f t="shared" si="0"/>
        <v>128935</v>
      </c>
      <c r="R13" s="227"/>
      <c r="S13" s="240" t="s">
        <v>138</v>
      </c>
      <c r="T13" s="237" t="s">
        <v>139</v>
      </c>
      <c r="U13" s="239" t="s">
        <v>140</v>
      </c>
      <c r="V13" s="238">
        <v>9949664478</v>
      </c>
      <c r="AN13" s="198" t="s">
        <v>122</v>
      </c>
    </row>
    <row r="14" spans="1:40" ht="29.25" thickBot="1" x14ac:dyDescent="0.35">
      <c r="A14" s="226">
        <v>8</v>
      </c>
      <c r="B14" s="227" t="s">
        <v>108</v>
      </c>
      <c r="C14" s="228" t="s">
        <v>79</v>
      </c>
      <c r="D14" s="229">
        <v>44844</v>
      </c>
      <c r="E14" s="231">
        <v>1258240</v>
      </c>
      <c r="F14" s="231">
        <v>0</v>
      </c>
      <c r="G14" s="231">
        <v>0</v>
      </c>
      <c r="H14" s="231">
        <f>(Table11[[#This Row],[Prinipal]]+Table11[[#This Row],[Interest]]+Table11[[#This Row],[Others, 
if any]])</f>
        <v>1258240</v>
      </c>
      <c r="I14" s="233" t="s">
        <v>110</v>
      </c>
      <c r="J14" s="234">
        <v>1</v>
      </c>
      <c r="K14" s="235">
        <f>(Table11[[#This Row],[Claim 
As per Form]]*Table11[[#This Row],[Foreign 
Currency 
Exchange 
Rate]])</f>
        <v>1258240</v>
      </c>
      <c r="L14" s="236"/>
      <c r="M14" s="235"/>
      <c r="N14" s="234" t="s">
        <v>111</v>
      </c>
      <c r="O14" s="234" t="s">
        <v>112</v>
      </c>
      <c r="P14" s="235"/>
      <c r="Q14" s="235">
        <f t="shared" si="0"/>
        <v>1258240</v>
      </c>
      <c r="R14" s="227"/>
      <c r="S14" s="234" t="s">
        <v>141</v>
      </c>
      <c r="T14" s="237" t="s">
        <v>142</v>
      </c>
      <c r="U14" s="239" t="s">
        <v>143</v>
      </c>
      <c r="V14" s="238">
        <v>8121499387</v>
      </c>
      <c r="AN14" s="199" t="s">
        <v>144</v>
      </c>
    </row>
    <row r="15" spans="1:40" ht="29.25" hidden="1" thickBot="1" x14ac:dyDescent="0.35">
      <c r="A15" s="226">
        <v>9</v>
      </c>
      <c r="B15" s="227" t="s">
        <v>130</v>
      </c>
      <c r="C15" s="228" t="s">
        <v>240</v>
      </c>
      <c r="D15" s="229">
        <v>44844</v>
      </c>
      <c r="E15" s="231">
        <v>8559632</v>
      </c>
      <c r="F15" s="231">
        <v>1540734</v>
      </c>
      <c r="G15" s="231">
        <v>0</v>
      </c>
      <c r="H15" s="231">
        <f>(Table11[[#This Row],[Prinipal]]+Table11[[#This Row],[Interest]]+Table11[[#This Row],[Others, 
if any]])</f>
        <v>10100366</v>
      </c>
      <c r="I15" s="233" t="s">
        <v>110</v>
      </c>
      <c r="J15" s="234">
        <v>1</v>
      </c>
      <c r="K15" s="235">
        <f>(Table11[[#This Row],[Claim 
As per Form]]*Table11[[#This Row],[Foreign 
Currency 
Exchange 
Rate]])</f>
        <v>10100366</v>
      </c>
      <c r="L15" s="236"/>
      <c r="M15" s="235"/>
      <c r="N15" s="264" t="s">
        <v>146</v>
      </c>
      <c r="O15" s="234" t="s">
        <v>147</v>
      </c>
      <c r="P15" s="235"/>
      <c r="Q15" s="235">
        <f t="shared" si="0"/>
        <v>10100366</v>
      </c>
      <c r="R15" s="227"/>
      <c r="S15" s="240" t="s">
        <v>148</v>
      </c>
      <c r="T15" s="237" t="s">
        <v>244</v>
      </c>
      <c r="U15" s="239" t="s">
        <v>149</v>
      </c>
      <c r="V15" s="238"/>
      <c r="AN15" s="200"/>
    </row>
    <row r="16" spans="1:40" ht="28.5" hidden="1" x14ac:dyDescent="0.25">
      <c r="A16" s="226">
        <v>10</v>
      </c>
      <c r="B16" s="227" t="s">
        <v>137</v>
      </c>
      <c r="C16" s="228" t="s">
        <v>145</v>
      </c>
      <c r="D16" s="229">
        <v>44844</v>
      </c>
      <c r="E16" s="231">
        <f>(2400000+2332000)</f>
        <v>4732000</v>
      </c>
      <c r="F16" s="231">
        <v>0</v>
      </c>
      <c r="G16" s="231">
        <v>0</v>
      </c>
      <c r="H16" s="231">
        <f>(Table11[[#This Row],[Prinipal]]+Table11[[#This Row],[Interest]]+Table11[[#This Row],[Others, 
if any]])</f>
        <v>4732000</v>
      </c>
      <c r="I16" s="233" t="s">
        <v>110</v>
      </c>
      <c r="J16" s="234">
        <v>1</v>
      </c>
      <c r="K16" s="235">
        <f>(Table11[[#This Row],[Claim 
As per Form]]*Table11[[#This Row],[Foreign 
Currency 
Exchange 
Rate]])</f>
        <v>4732000</v>
      </c>
      <c r="L16" s="236"/>
      <c r="M16" s="235">
        <v>0</v>
      </c>
      <c r="N16" s="264" t="s">
        <v>146</v>
      </c>
      <c r="O16" s="234" t="s">
        <v>147</v>
      </c>
      <c r="P16" s="235"/>
      <c r="Q16" s="235">
        <f t="shared" si="0"/>
        <v>4732000</v>
      </c>
      <c r="R16" s="227"/>
      <c r="S16" s="240" t="s">
        <v>150</v>
      </c>
      <c r="T16" s="237" t="s">
        <v>245</v>
      </c>
      <c r="U16" s="239" t="s">
        <v>149</v>
      </c>
      <c r="V16" s="238"/>
    </row>
    <row r="17" spans="1:22" ht="57" x14ac:dyDescent="0.25">
      <c r="A17" s="226">
        <v>11</v>
      </c>
      <c r="B17" s="227" t="s">
        <v>108</v>
      </c>
      <c r="C17" s="228" t="s">
        <v>83</v>
      </c>
      <c r="D17" s="229">
        <v>44844</v>
      </c>
      <c r="E17" s="231">
        <v>699540</v>
      </c>
      <c r="F17" s="231">
        <v>0</v>
      </c>
      <c r="G17" s="231">
        <v>0</v>
      </c>
      <c r="H17" s="231">
        <f>(Table11[[#This Row],[Prinipal]]+Table11[[#This Row],[Interest]]+Table11[[#This Row],[Others, 
if any]])</f>
        <v>699540</v>
      </c>
      <c r="I17" s="233" t="s">
        <v>110</v>
      </c>
      <c r="J17" s="234">
        <v>1</v>
      </c>
      <c r="K17" s="235">
        <f>(Table11[[#This Row],[Claim 
As per Form]]*Table11[[#This Row],[Foreign 
Currency 
Exchange 
Rate]])</f>
        <v>699540</v>
      </c>
      <c r="L17" s="236"/>
      <c r="M17" s="235">
        <v>699540</v>
      </c>
      <c r="N17" s="234" t="s">
        <v>111</v>
      </c>
      <c r="O17" s="234" t="s">
        <v>112</v>
      </c>
      <c r="P17" s="235"/>
      <c r="Q17" s="235">
        <f t="shared" si="0"/>
        <v>0</v>
      </c>
      <c r="R17" s="237" t="s">
        <v>151</v>
      </c>
      <c r="S17" s="240" t="s">
        <v>152</v>
      </c>
      <c r="T17" s="237" t="s">
        <v>153</v>
      </c>
      <c r="U17" s="241" t="s">
        <v>154</v>
      </c>
      <c r="V17" s="242" t="s">
        <v>155</v>
      </c>
    </row>
    <row r="18" spans="1:22" ht="57" hidden="1" x14ac:dyDescent="0.25">
      <c r="A18" s="226">
        <v>12</v>
      </c>
      <c r="B18" s="227" t="s">
        <v>137</v>
      </c>
      <c r="C18" s="228" t="s">
        <v>156</v>
      </c>
      <c r="D18" s="229">
        <v>44844</v>
      </c>
      <c r="E18" s="231">
        <v>56542</v>
      </c>
      <c r="F18" s="231">
        <v>0</v>
      </c>
      <c r="G18" s="231">
        <v>0</v>
      </c>
      <c r="H18" s="231">
        <f>(Table11[[#This Row],[Prinipal]]+Table11[[#This Row],[Interest]]+Table11[[#This Row],[Others, 
if any]])</f>
        <v>56542</v>
      </c>
      <c r="I18" s="233" t="s">
        <v>110</v>
      </c>
      <c r="J18" s="234">
        <v>1</v>
      </c>
      <c r="K18" s="235">
        <f>(Table11[[#This Row],[Claim 
As per Form]]*Table11[[#This Row],[Foreign 
Currency 
Exchange 
Rate]])</f>
        <v>56542</v>
      </c>
      <c r="L18" s="236"/>
      <c r="M18" s="235">
        <f>Table11[[#This Row],[Total 
Amount Claimed]]</f>
        <v>56542</v>
      </c>
      <c r="N18" s="234" t="s">
        <v>111</v>
      </c>
      <c r="O18" s="234" t="s">
        <v>112</v>
      </c>
      <c r="P18" s="235"/>
      <c r="Q18" s="235">
        <f t="shared" si="0"/>
        <v>0</v>
      </c>
      <c r="R18" s="227"/>
      <c r="S18" s="240" t="s">
        <v>157</v>
      </c>
      <c r="T18" s="237" t="s">
        <v>158</v>
      </c>
      <c r="U18" s="239" t="s">
        <v>159</v>
      </c>
      <c r="V18" s="238">
        <v>8277107484</v>
      </c>
    </row>
    <row r="19" spans="1:22" ht="42.75" hidden="1" x14ac:dyDescent="0.25">
      <c r="A19" s="226">
        <v>13</v>
      </c>
      <c r="B19" s="227" t="s">
        <v>137</v>
      </c>
      <c r="C19" s="228" t="s">
        <v>77</v>
      </c>
      <c r="D19" s="229">
        <v>44844</v>
      </c>
      <c r="E19" s="231">
        <v>149000</v>
      </c>
      <c r="F19" s="231">
        <v>0</v>
      </c>
      <c r="G19" s="231">
        <v>0</v>
      </c>
      <c r="H19" s="231">
        <f>(Table11[[#This Row],[Prinipal]]+Table11[[#This Row],[Interest]]+Table11[[#This Row],[Others, 
if any]])</f>
        <v>149000</v>
      </c>
      <c r="I19" s="233" t="s">
        <v>110</v>
      </c>
      <c r="J19" s="234">
        <v>1</v>
      </c>
      <c r="K19" s="235">
        <f>(Table11[[#This Row],[Claim 
As per Form]]*Table11[[#This Row],[Foreign 
Currency 
Exchange 
Rate]])</f>
        <v>149000</v>
      </c>
      <c r="L19" s="236"/>
      <c r="M19" s="235">
        <f>Table11[[#This Row],[Total 
Amount Claimed]]</f>
        <v>149000</v>
      </c>
      <c r="N19" s="234" t="s">
        <v>111</v>
      </c>
      <c r="O19" s="234" t="s">
        <v>112</v>
      </c>
      <c r="P19" s="235"/>
      <c r="Q19" s="235">
        <f t="shared" si="0"/>
        <v>0</v>
      </c>
      <c r="R19" s="227"/>
      <c r="S19" s="240" t="s">
        <v>160</v>
      </c>
      <c r="T19" s="237" t="s">
        <v>161</v>
      </c>
      <c r="U19" s="239" t="s">
        <v>162</v>
      </c>
      <c r="V19" s="238" t="s">
        <v>163</v>
      </c>
    </row>
    <row r="20" spans="1:22" ht="42.75" x14ac:dyDescent="0.25">
      <c r="A20" s="226">
        <v>14</v>
      </c>
      <c r="B20" s="227" t="s">
        <v>108</v>
      </c>
      <c r="C20" s="228" t="s">
        <v>80</v>
      </c>
      <c r="D20" s="229">
        <v>44844</v>
      </c>
      <c r="E20" s="231">
        <v>13091072</v>
      </c>
      <c r="F20" s="231">
        <v>4227593</v>
      </c>
      <c r="G20" s="231">
        <v>0</v>
      </c>
      <c r="H20" s="231">
        <f>(Table11[[#This Row],[Prinipal]]+Table11[[#This Row],[Interest]]+Table11[[#This Row],[Others, 
if any]])</f>
        <v>17318665</v>
      </c>
      <c r="I20" s="233" t="s">
        <v>110</v>
      </c>
      <c r="J20" s="234">
        <v>1</v>
      </c>
      <c r="K20" s="235">
        <f>(Table11[[#This Row],[Claim 
As per Form]]*Table11[[#This Row],[Foreign 
Currency 
Exchange 
Rate]])</f>
        <v>17318665</v>
      </c>
      <c r="L20" s="236"/>
      <c r="M20" s="235"/>
      <c r="N20" s="234" t="s">
        <v>111</v>
      </c>
      <c r="O20" s="234" t="s">
        <v>112</v>
      </c>
      <c r="P20" s="235"/>
      <c r="Q20" s="235">
        <f t="shared" si="0"/>
        <v>17318665</v>
      </c>
      <c r="R20" s="237" t="s">
        <v>164</v>
      </c>
      <c r="S20" s="234" t="s">
        <v>246</v>
      </c>
      <c r="T20" s="237" t="s">
        <v>165</v>
      </c>
      <c r="U20" s="241" t="s">
        <v>166</v>
      </c>
      <c r="V20" s="238" t="s">
        <v>167</v>
      </c>
    </row>
    <row r="21" spans="1:22" ht="42.75" hidden="1" x14ac:dyDescent="0.25">
      <c r="A21" s="226">
        <v>15</v>
      </c>
      <c r="B21" s="227" t="s">
        <v>144</v>
      </c>
      <c r="C21" s="228" t="s">
        <v>168</v>
      </c>
      <c r="D21" s="229">
        <v>44844</v>
      </c>
      <c r="E21" s="231">
        <v>259868</v>
      </c>
      <c r="F21" s="231">
        <v>0</v>
      </c>
      <c r="G21" s="231">
        <v>11426</v>
      </c>
      <c r="H21" s="231">
        <f>(Table11[[#This Row],[Prinipal]]+Table11[[#This Row],[Interest]]+Table11[[#This Row],[Others, 
if any]])</f>
        <v>271294</v>
      </c>
      <c r="I21" s="233" t="s">
        <v>110</v>
      </c>
      <c r="J21" s="234">
        <v>1</v>
      </c>
      <c r="K21" s="235">
        <f>(Table11[[#This Row],[Claim 
As per Form]]*Table11[[#This Row],[Foreign 
Currency 
Exchange 
Rate]])</f>
        <v>271294</v>
      </c>
      <c r="L21" s="236"/>
      <c r="M21" s="235">
        <v>271294</v>
      </c>
      <c r="N21" s="234" t="s">
        <v>111</v>
      </c>
      <c r="O21" s="234" t="s">
        <v>112</v>
      </c>
      <c r="P21" s="235"/>
      <c r="Q21" s="235">
        <f t="shared" si="0"/>
        <v>0</v>
      </c>
      <c r="R21" s="237" t="s">
        <v>169</v>
      </c>
      <c r="S21" s="234"/>
      <c r="T21" s="237" t="s">
        <v>170</v>
      </c>
      <c r="U21" s="237" t="s">
        <v>171</v>
      </c>
      <c r="V21" s="238"/>
    </row>
    <row r="22" spans="1:22" ht="42.75" hidden="1" x14ac:dyDescent="0.25">
      <c r="A22" s="226">
        <v>16</v>
      </c>
      <c r="B22" s="227" t="s">
        <v>137</v>
      </c>
      <c r="C22" s="228" t="s">
        <v>172</v>
      </c>
      <c r="D22" s="229">
        <v>44844</v>
      </c>
      <c r="E22" s="231">
        <v>602238</v>
      </c>
      <c r="F22" s="231">
        <v>0</v>
      </c>
      <c r="G22" s="231">
        <v>0</v>
      </c>
      <c r="H22" s="231">
        <f>(Table11[[#This Row],[Prinipal]]+Table11[[#This Row],[Interest]]+Table11[[#This Row],[Others, 
if any]])</f>
        <v>602238</v>
      </c>
      <c r="I22" s="233" t="s">
        <v>110</v>
      </c>
      <c r="J22" s="234">
        <v>1</v>
      </c>
      <c r="K22" s="235">
        <f>(Table11[[#This Row],[Claim 
As per Form]]*Table11[[#This Row],[Foreign 
Currency 
Exchange 
Rate]])</f>
        <v>602238</v>
      </c>
      <c r="L22" s="236"/>
      <c r="M22" s="235">
        <v>0</v>
      </c>
      <c r="N22" s="234" t="s">
        <v>111</v>
      </c>
      <c r="O22" s="234" t="s">
        <v>112</v>
      </c>
      <c r="P22" s="235"/>
      <c r="Q22" s="235">
        <f t="shared" si="0"/>
        <v>602238</v>
      </c>
      <c r="R22" s="227"/>
      <c r="S22" s="240" t="s">
        <v>173</v>
      </c>
      <c r="T22" s="237" t="s">
        <v>174</v>
      </c>
      <c r="U22" s="239" t="s">
        <v>175</v>
      </c>
      <c r="V22" s="238"/>
    </row>
    <row r="23" spans="1:22" ht="28.5" hidden="1" x14ac:dyDescent="0.25">
      <c r="A23" s="226">
        <v>17</v>
      </c>
      <c r="B23" s="227" t="s">
        <v>122</v>
      </c>
      <c r="C23" s="228" t="s">
        <v>70</v>
      </c>
      <c r="D23" s="229">
        <v>44844</v>
      </c>
      <c r="E23" s="231">
        <f>(363672+111450)</f>
        <v>475122</v>
      </c>
      <c r="F23" s="231">
        <v>0</v>
      </c>
      <c r="G23" s="231">
        <v>0</v>
      </c>
      <c r="H23" s="231">
        <f>(Table11[[#This Row],[Prinipal]]+Table11[[#This Row],[Interest]]+Table11[[#This Row],[Others, 
if any]])</f>
        <v>475122</v>
      </c>
      <c r="I23" s="233" t="s">
        <v>110</v>
      </c>
      <c r="J23" s="234">
        <v>1</v>
      </c>
      <c r="K23" s="235">
        <f>(Table11[[#This Row],[Claim 
As per Form]]*Table11[[#This Row],[Foreign 
Currency 
Exchange 
Rate]])</f>
        <v>475122</v>
      </c>
      <c r="L23" s="236"/>
      <c r="M23" s="235">
        <v>0</v>
      </c>
      <c r="N23" s="234" t="s">
        <v>111</v>
      </c>
      <c r="O23" s="234" t="s">
        <v>112</v>
      </c>
      <c r="P23" s="235"/>
      <c r="Q23" s="235">
        <f t="shared" si="0"/>
        <v>475122</v>
      </c>
      <c r="R23" s="227"/>
      <c r="S23" s="240" t="s">
        <v>176</v>
      </c>
      <c r="T23" s="237" t="s">
        <v>177</v>
      </c>
      <c r="U23" s="239" t="s">
        <v>178</v>
      </c>
      <c r="V23" s="238"/>
    </row>
    <row r="24" spans="1:22" ht="28.5" hidden="1" x14ac:dyDescent="0.25">
      <c r="A24" s="226">
        <v>18</v>
      </c>
      <c r="B24" s="227" t="s">
        <v>122</v>
      </c>
      <c r="C24" s="228" t="s">
        <v>179</v>
      </c>
      <c r="D24" s="229">
        <v>44844</v>
      </c>
      <c r="E24" s="231">
        <v>310000</v>
      </c>
      <c r="F24" s="231">
        <v>0</v>
      </c>
      <c r="G24" s="231">
        <v>0</v>
      </c>
      <c r="H24" s="231">
        <f>(Table11[[#This Row],[Prinipal]]+Table11[[#This Row],[Interest]]+Table11[[#This Row],[Others, 
if any]])</f>
        <v>310000</v>
      </c>
      <c r="I24" s="233" t="s">
        <v>110</v>
      </c>
      <c r="J24" s="234">
        <v>1</v>
      </c>
      <c r="K24" s="235">
        <f>(Table11[[#This Row],[Claim 
As per Form]]*Table11[[#This Row],[Foreign 
Currency 
Exchange 
Rate]])</f>
        <v>310000</v>
      </c>
      <c r="L24" s="236"/>
      <c r="M24" s="235">
        <v>0</v>
      </c>
      <c r="N24" s="234" t="s">
        <v>111</v>
      </c>
      <c r="O24" s="234" t="s">
        <v>112</v>
      </c>
      <c r="P24" s="235"/>
      <c r="Q24" s="235">
        <f t="shared" si="0"/>
        <v>310000</v>
      </c>
      <c r="R24" s="227"/>
      <c r="S24" s="240" t="s">
        <v>180</v>
      </c>
      <c r="T24" s="237" t="s">
        <v>181</v>
      </c>
      <c r="U24" s="227" t="s">
        <v>182</v>
      </c>
      <c r="V24" s="238"/>
    </row>
    <row r="25" spans="1:22" ht="28.5" hidden="1" x14ac:dyDescent="0.25">
      <c r="A25" s="226">
        <v>19</v>
      </c>
      <c r="B25" s="227" t="s">
        <v>122</v>
      </c>
      <c r="C25" s="228" t="s">
        <v>183</v>
      </c>
      <c r="D25" s="229">
        <v>44844</v>
      </c>
      <c r="E25" s="231">
        <v>240000</v>
      </c>
      <c r="F25" s="231">
        <v>0</v>
      </c>
      <c r="G25" s="231">
        <v>0</v>
      </c>
      <c r="H25" s="231">
        <f>(Table11[[#This Row],[Prinipal]]+Table11[[#This Row],[Interest]]+Table11[[#This Row],[Others, 
if any]])</f>
        <v>240000</v>
      </c>
      <c r="I25" s="233" t="s">
        <v>110</v>
      </c>
      <c r="J25" s="234">
        <v>1</v>
      </c>
      <c r="K25" s="235">
        <f>(Table11[[#This Row],[Claim 
As per Form]]*Table11[[#This Row],[Foreign 
Currency 
Exchange 
Rate]])</f>
        <v>240000</v>
      </c>
      <c r="L25" s="236"/>
      <c r="M25" s="235">
        <v>0</v>
      </c>
      <c r="N25" s="234" t="s">
        <v>146</v>
      </c>
      <c r="O25" s="234" t="s">
        <v>147</v>
      </c>
      <c r="P25" s="235"/>
      <c r="Q25" s="235">
        <f t="shared" si="0"/>
        <v>240000</v>
      </c>
      <c r="R25" s="227"/>
      <c r="S25" s="240" t="s">
        <v>184</v>
      </c>
      <c r="T25" s="237" t="s">
        <v>185</v>
      </c>
      <c r="U25" s="239" t="s">
        <v>186</v>
      </c>
      <c r="V25" s="238"/>
    </row>
    <row r="26" spans="1:22" ht="42.75" x14ac:dyDescent="0.25">
      <c r="A26" s="226">
        <v>20</v>
      </c>
      <c r="B26" s="227" t="s">
        <v>108</v>
      </c>
      <c r="C26" s="228" t="s">
        <v>187</v>
      </c>
      <c r="D26" s="229">
        <v>44843</v>
      </c>
      <c r="E26" s="243">
        <v>156000</v>
      </c>
      <c r="F26" s="231">
        <v>0</v>
      </c>
      <c r="G26" s="231">
        <v>0</v>
      </c>
      <c r="H26" s="243">
        <f>(Table11[[#This Row],[Prinipal]]+Table11[[#This Row],[Interest]]+Table11[[#This Row],[Others, 
if any]])</f>
        <v>156000</v>
      </c>
      <c r="I26" s="233" t="s">
        <v>89</v>
      </c>
      <c r="J26" s="234">
        <v>79.677800000000005</v>
      </c>
      <c r="K26" s="235">
        <f>(Table11[[#This Row],[Claim 
As per Form]]*Table11[[#This Row],[Foreign 
Currency 
Exchange 
Rate]])</f>
        <v>12429736.800000001</v>
      </c>
      <c r="L26" s="236"/>
      <c r="M26" s="235"/>
      <c r="N26" s="264" t="s">
        <v>146</v>
      </c>
      <c r="O26" s="234" t="s">
        <v>147</v>
      </c>
      <c r="P26" s="235"/>
      <c r="Q26" s="235">
        <f t="shared" si="0"/>
        <v>12429736.800000001</v>
      </c>
      <c r="R26" s="237" t="s">
        <v>188</v>
      </c>
      <c r="S26" s="234"/>
      <c r="T26" s="237" t="s">
        <v>189</v>
      </c>
      <c r="U26" s="239" t="s">
        <v>190</v>
      </c>
      <c r="V26" s="238"/>
    </row>
    <row r="27" spans="1:22" ht="28.5" hidden="1" x14ac:dyDescent="0.25">
      <c r="A27" s="226">
        <v>21</v>
      </c>
      <c r="B27" s="227" t="s">
        <v>122</v>
      </c>
      <c r="C27" s="228" t="s">
        <v>71</v>
      </c>
      <c r="D27" s="229">
        <v>44843</v>
      </c>
      <c r="E27" s="231">
        <v>1005367</v>
      </c>
      <c r="F27" s="231">
        <v>0</v>
      </c>
      <c r="G27" s="231">
        <v>0</v>
      </c>
      <c r="H27" s="231">
        <f>(Table11[[#This Row],[Prinipal]]+Table11[[#This Row],[Interest]]+Table11[[#This Row],[Others, 
if any]])</f>
        <v>1005367</v>
      </c>
      <c r="I27" s="233" t="s">
        <v>110</v>
      </c>
      <c r="J27" s="234">
        <v>1</v>
      </c>
      <c r="K27" s="235">
        <f>(Table11[[#This Row],[Claim 
As per Form]]*Table11[[#This Row],[Foreign 
Currency 
Exchange 
Rate]])</f>
        <v>1005367</v>
      </c>
      <c r="L27" s="236"/>
      <c r="M27" s="235">
        <v>0</v>
      </c>
      <c r="N27" s="234" t="s">
        <v>111</v>
      </c>
      <c r="O27" s="234" t="s">
        <v>112</v>
      </c>
      <c r="P27" s="235"/>
      <c r="Q27" s="235">
        <f t="shared" si="0"/>
        <v>1005367</v>
      </c>
      <c r="R27" s="227"/>
      <c r="S27" s="240" t="s">
        <v>191</v>
      </c>
      <c r="T27" s="237" t="s">
        <v>192</v>
      </c>
      <c r="U27" s="239" t="s">
        <v>193</v>
      </c>
      <c r="V27" s="238">
        <v>9866657921</v>
      </c>
    </row>
    <row r="28" spans="1:22" ht="52.15" hidden="1" customHeight="1" x14ac:dyDescent="0.25">
      <c r="A28" s="244">
        <v>22</v>
      </c>
      <c r="B28" s="245" t="s">
        <v>122</v>
      </c>
      <c r="C28" s="246" t="s">
        <v>194</v>
      </c>
      <c r="D28" s="247">
        <v>44843</v>
      </c>
      <c r="E28" s="231">
        <v>126861</v>
      </c>
      <c r="F28" s="248">
        <v>0</v>
      </c>
      <c r="G28" s="248">
        <v>0</v>
      </c>
      <c r="H28" s="248">
        <f>(Table11[[#This Row],[Prinipal]]+Table11[[#This Row],[Interest]]+Table11[[#This Row],[Others, 
if any]])</f>
        <v>126861</v>
      </c>
      <c r="I28" s="249" t="s">
        <v>110</v>
      </c>
      <c r="J28" s="250">
        <v>1</v>
      </c>
      <c r="K28" s="251">
        <f>(Table11[[#This Row],[Claim 
As per Form]]*Table11[[#This Row],[Foreign 
Currency 
Exchange 
Rate]])</f>
        <v>126861</v>
      </c>
      <c r="L28" s="252"/>
      <c r="M28" s="251">
        <v>0</v>
      </c>
      <c r="N28" s="250" t="s">
        <v>111</v>
      </c>
      <c r="O28" s="250" t="s">
        <v>112</v>
      </c>
      <c r="P28" s="251"/>
      <c r="Q28" s="251">
        <f t="shared" si="0"/>
        <v>126861</v>
      </c>
      <c r="R28" s="245"/>
      <c r="S28" s="253" t="s">
        <v>195</v>
      </c>
      <c r="T28" s="254" t="s">
        <v>196</v>
      </c>
      <c r="U28" s="255" t="s">
        <v>197</v>
      </c>
      <c r="V28" s="256"/>
    </row>
    <row r="29" spans="1:22" ht="42.75" hidden="1" x14ac:dyDescent="0.25">
      <c r="A29" s="244">
        <v>23</v>
      </c>
      <c r="B29" s="245" t="s">
        <v>122</v>
      </c>
      <c r="C29" s="246" t="s">
        <v>81</v>
      </c>
      <c r="D29" s="247">
        <v>44842</v>
      </c>
      <c r="E29" s="231">
        <v>4500000</v>
      </c>
      <c r="F29" s="248">
        <v>742209</v>
      </c>
      <c r="G29" s="248">
        <v>0</v>
      </c>
      <c r="H29" s="248">
        <f>(Table11[[#This Row],[Prinipal]]+Table11[[#This Row],[Interest]]+Table11[[#This Row],[Others, 
if any]])</f>
        <v>5242209</v>
      </c>
      <c r="I29" s="249" t="s">
        <v>110</v>
      </c>
      <c r="J29" s="250">
        <v>1</v>
      </c>
      <c r="K29" s="251">
        <f>(Table11[[#This Row],[Claim 
As per Form]]*Table11[[#This Row],[Foreign 
Currency 
Exchange 
Rate]])</f>
        <v>5242209</v>
      </c>
      <c r="L29" s="252"/>
      <c r="M29" s="251">
        <v>0</v>
      </c>
      <c r="N29" s="265" t="s">
        <v>146</v>
      </c>
      <c r="O29" s="250" t="s">
        <v>198</v>
      </c>
      <c r="P29" s="251"/>
      <c r="Q29" s="251">
        <f t="shared" si="0"/>
        <v>5242209</v>
      </c>
      <c r="R29" s="245"/>
      <c r="S29" s="257" t="s">
        <v>199</v>
      </c>
      <c r="T29" s="254" t="s">
        <v>247</v>
      </c>
      <c r="U29" s="255" t="s">
        <v>200</v>
      </c>
      <c r="V29" s="256"/>
    </row>
    <row r="30" spans="1:22" ht="57" hidden="1" x14ac:dyDescent="0.25">
      <c r="A30" s="244">
        <v>24</v>
      </c>
      <c r="B30" s="245" t="s">
        <v>122</v>
      </c>
      <c r="C30" s="246" t="s">
        <v>201</v>
      </c>
      <c r="D30" s="247">
        <v>44843</v>
      </c>
      <c r="E30" s="231">
        <v>248200</v>
      </c>
      <c r="F30" s="248">
        <v>0</v>
      </c>
      <c r="G30" s="248">
        <v>0</v>
      </c>
      <c r="H30" s="248">
        <f>(Table11[[#This Row],[Prinipal]]+Table11[[#This Row],[Interest]]+Table11[[#This Row],[Others, 
if any]])</f>
        <v>248200</v>
      </c>
      <c r="I30" s="249" t="s">
        <v>110</v>
      </c>
      <c r="J30" s="250">
        <v>1</v>
      </c>
      <c r="K30" s="251">
        <f>(Table11[[#This Row],[Claim 
As per Form]]*Table11[[#This Row],[Foreign 
Currency 
Exchange 
Rate]])</f>
        <v>248200</v>
      </c>
      <c r="L30" s="252"/>
      <c r="M30" s="251">
        <v>0</v>
      </c>
      <c r="N30" s="250" t="s">
        <v>111</v>
      </c>
      <c r="O30" s="250" t="s">
        <v>112</v>
      </c>
      <c r="P30" s="251"/>
      <c r="Q30" s="251">
        <f t="shared" si="0"/>
        <v>248200</v>
      </c>
      <c r="R30" s="245"/>
      <c r="S30" s="258" t="s">
        <v>202</v>
      </c>
      <c r="T30" s="254" t="s">
        <v>248</v>
      </c>
      <c r="U30" s="255" t="s">
        <v>203</v>
      </c>
      <c r="V30" s="256">
        <v>9901772422</v>
      </c>
    </row>
    <row r="31" spans="1:22" ht="42.75" hidden="1" x14ac:dyDescent="0.25">
      <c r="A31" s="244">
        <v>25</v>
      </c>
      <c r="B31" s="245" t="s">
        <v>122</v>
      </c>
      <c r="C31" s="246" t="s">
        <v>72</v>
      </c>
      <c r="D31" s="247">
        <v>44843</v>
      </c>
      <c r="E31" s="231">
        <v>189826</v>
      </c>
      <c r="F31" s="248">
        <v>0</v>
      </c>
      <c r="G31" s="248">
        <v>0</v>
      </c>
      <c r="H31" s="248">
        <f>(Table11[[#This Row],[Prinipal]]+Table11[[#This Row],[Interest]]+Table11[[#This Row],[Others, 
if any]])</f>
        <v>189826</v>
      </c>
      <c r="I31" s="249" t="s">
        <v>110</v>
      </c>
      <c r="J31" s="250">
        <v>1</v>
      </c>
      <c r="K31" s="251">
        <f>(Table11[[#This Row],[Claim 
As per Form]]*Table11[[#This Row],[Foreign 
Currency 
Exchange 
Rate]])</f>
        <v>189826</v>
      </c>
      <c r="L31" s="252"/>
      <c r="M31" s="251">
        <v>0</v>
      </c>
      <c r="N31" s="250" t="s">
        <v>111</v>
      </c>
      <c r="O31" s="250" t="s">
        <v>112</v>
      </c>
      <c r="P31" s="251"/>
      <c r="Q31" s="251">
        <f t="shared" si="0"/>
        <v>189826</v>
      </c>
      <c r="R31" s="245"/>
      <c r="S31" s="258" t="s">
        <v>204</v>
      </c>
      <c r="T31" s="254" t="s">
        <v>205</v>
      </c>
      <c r="U31" s="255" t="s">
        <v>206</v>
      </c>
      <c r="V31" s="256">
        <v>7337543366</v>
      </c>
    </row>
    <row r="32" spans="1:22" ht="57" hidden="1" x14ac:dyDescent="0.25">
      <c r="A32" s="244">
        <v>26</v>
      </c>
      <c r="B32" s="245" t="s">
        <v>122</v>
      </c>
      <c r="C32" s="246" t="s">
        <v>207</v>
      </c>
      <c r="D32" s="247">
        <v>44843</v>
      </c>
      <c r="E32" s="231">
        <v>787957</v>
      </c>
      <c r="F32" s="248">
        <v>0</v>
      </c>
      <c r="G32" s="248">
        <v>0</v>
      </c>
      <c r="H32" s="248">
        <f>(Table11[[#This Row],[Prinipal]]+Table11[[#This Row],[Interest]]+Table11[[#This Row],[Others, 
if any]])</f>
        <v>787957</v>
      </c>
      <c r="I32" s="249" t="s">
        <v>110</v>
      </c>
      <c r="J32" s="250">
        <v>1</v>
      </c>
      <c r="K32" s="251">
        <f>(Table11[[#This Row],[Claim 
As per Form]]*Table11[[#This Row],[Foreign 
Currency 
Exchange 
Rate]])</f>
        <v>787957</v>
      </c>
      <c r="L32" s="252"/>
      <c r="M32" s="251">
        <v>0</v>
      </c>
      <c r="N32" s="250" t="s">
        <v>111</v>
      </c>
      <c r="O32" s="250" t="s">
        <v>112</v>
      </c>
      <c r="P32" s="251"/>
      <c r="Q32" s="251">
        <f t="shared" si="0"/>
        <v>787957</v>
      </c>
      <c r="R32" s="245"/>
      <c r="S32" s="258" t="s">
        <v>208</v>
      </c>
      <c r="T32" s="254" t="s">
        <v>249</v>
      </c>
      <c r="U32" s="255" t="s">
        <v>209</v>
      </c>
      <c r="V32" s="256"/>
    </row>
    <row r="33" spans="1:22" ht="57" hidden="1" x14ac:dyDescent="0.25">
      <c r="A33" s="244">
        <v>27</v>
      </c>
      <c r="B33" s="245" t="s">
        <v>122</v>
      </c>
      <c r="C33" s="246" t="s">
        <v>210</v>
      </c>
      <c r="D33" s="247">
        <v>44843</v>
      </c>
      <c r="E33" s="231">
        <v>10200000</v>
      </c>
      <c r="F33" s="248">
        <v>0</v>
      </c>
      <c r="G33" s="248">
        <v>0</v>
      </c>
      <c r="H33" s="248">
        <f>(Table11[[#This Row],[Prinipal]]+Table11[[#This Row],[Interest]]+Table11[[#This Row],[Others, 
if any]])</f>
        <v>10200000</v>
      </c>
      <c r="I33" s="249" t="s">
        <v>110</v>
      </c>
      <c r="J33" s="250">
        <v>1</v>
      </c>
      <c r="K33" s="251">
        <f>(Table11[[#This Row],[Claim 
As per Form]]*Table11[[#This Row],[Foreign 
Currency 
Exchange 
Rate]])</f>
        <v>10200000</v>
      </c>
      <c r="L33" s="252"/>
      <c r="M33" s="251">
        <v>0</v>
      </c>
      <c r="N33" s="265" t="s">
        <v>146</v>
      </c>
      <c r="O33" s="250" t="s">
        <v>198</v>
      </c>
      <c r="P33" s="251"/>
      <c r="Q33" s="251">
        <f t="shared" si="0"/>
        <v>10200000</v>
      </c>
      <c r="R33" s="245"/>
      <c r="S33" s="257" t="s">
        <v>211</v>
      </c>
      <c r="T33" s="254" t="s">
        <v>212</v>
      </c>
      <c r="U33" s="255" t="s">
        <v>213</v>
      </c>
      <c r="V33" s="256">
        <v>9739995111</v>
      </c>
    </row>
    <row r="34" spans="1:22" ht="42.75" hidden="1" x14ac:dyDescent="0.25">
      <c r="A34" s="244">
        <v>28</v>
      </c>
      <c r="B34" s="245" t="s">
        <v>122</v>
      </c>
      <c r="C34" s="246" t="s">
        <v>73</v>
      </c>
      <c r="D34" s="247">
        <v>44843</v>
      </c>
      <c r="E34" s="231">
        <v>518395</v>
      </c>
      <c r="F34" s="248">
        <v>0</v>
      </c>
      <c r="G34" s="248">
        <v>0</v>
      </c>
      <c r="H34" s="248">
        <f>(Table11[[#This Row],[Prinipal]]+Table11[[#This Row],[Interest]]+Table11[[#This Row],[Others, 
if any]])</f>
        <v>518395</v>
      </c>
      <c r="I34" s="249" t="s">
        <v>110</v>
      </c>
      <c r="J34" s="250">
        <v>1</v>
      </c>
      <c r="K34" s="251">
        <f>(Table11[[#This Row],[Claim 
As per Form]]*Table11[[#This Row],[Foreign 
Currency 
Exchange 
Rate]])</f>
        <v>518395</v>
      </c>
      <c r="L34" s="252"/>
      <c r="M34" s="251">
        <v>0</v>
      </c>
      <c r="N34" s="250" t="s">
        <v>111</v>
      </c>
      <c r="O34" s="250" t="s">
        <v>112</v>
      </c>
      <c r="P34" s="251"/>
      <c r="Q34" s="251">
        <f t="shared" si="0"/>
        <v>518395</v>
      </c>
      <c r="R34" s="245"/>
      <c r="S34" s="258" t="s">
        <v>214</v>
      </c>
      <c r="T34" s="254" t="s">
        <v>215</v>
      </c>
      <c r="U34" s="255" t="s">
        <v>216</v>
      </c>
      <c r="V34" s="256">
        <v>9711780217</v>
      </c>
    </row>
    <row r="35" spans="1:22" ht="42.75" hidden="1" x14ac:dyDescent="0.25">
      <c r="A35" s="244">
        <v>29</v>
      </c>
      <c r="B35" s="245" t="s">
        <v>122</v>
      </c>
      <c r="C35" s="246" t="s">
        <v>239</v>
      </c>
      <c r="D35" s="247">
        <v>44843</v>
      </c>
      <c r="E35" s="231">
        <v>1210622.75</v>
      </c>
      <c r="F35" s="248">
        <v>0</v>
      </c>
      <c r="G35" s="248">
        <v>0</v>
      </c>
      <c r="H35" s="248">
        <f>(Table11[[#This Row],[Prinipal]]+Table11[[#This Row],[Interest]]+Table11[[#This Row],[Others, 
if any]])</f>
        <v>1210622.75</v>
      </c>
      <c r="I35" s="249" t="s">
        <v>110</v>
      </c>
      <c r="J35" s="250">
        <v>1</v>
      </c>
      <c r="K35" s="251">
        <f>(Table11[[#This Row],[Claim 
As per Form]]*Table11[[#This Row],[Foreign 
Currency 
Exchange 
Rate]])</f>
        <v>1210622.75</v>
      </c>
      <c r="L35" s="252"/>
      <c r="M35" s="251">
        <v>0</v>
      </c>
      <c r="N35" s="250" t="s">
        <v>111</v>
      </c>
      <c r="O35" s="250" t="s">
        <v>112</v>
      </c>
      <c r="P35" s="251"/>
      <c r="Q35" s="251">
        <f t="shared" si="0"/>
        <v>1210622.75</v>
      </c>
      <c r="R35" s="245"/>
      <c r="S35" s="257" t="s">
        <v>217</v>
      </c>
      <c r="T35" s="254" t="s">
        <v>218</v>
      </c>
      <c r="U35" s="255" t="s">
        <v>219</v>
      </c>
      <c r="V35" s="256">
        <v>8121894020</v>
      </c>
    </row>
    <row r="36" spans="1:22" ht="28.5" hidden="1" x14ac:dyDescent="0.25">
      <c r="A36" s="244">
        <v>30</v>
      </c>
      <c r="B36" s="245" t="s">
        <v>122</v>
      </c>
      <c r="C36" s="246" t="s">
        <v>74</v>
      </c>
      <c r="D36" s="247">
        <v>44843</v>
      </c>
      <c r="E36" s="231">
        <v>3200000</v>
      </c>
      <c r="F36" s="248">
        <v>0</v>
      </c>
      <c r="G36" s="248">
        <v>0</v>
      </c>
      <c r="H36" s="248">
        <f>(Table11[[#This Row],[Prinipal]]+Table11[[#This Row],[Interest]]+Table11[[#This Row],[Others, 
if any]])</f>
        <v>3200000</v>
      </c>
      <c r="I36" s="249" t="s">
        <v>110</v>
      </c>
      <c r="J36" s="250">
        <v>1</v>
      </c>
      <c r="K36" s="251">
        <f>(Table11[[#This Row],[Claim 
As per Form]]*Table11[[#This Row],[Foreign 
Currency 
Exchange 
Rate]])</f>
        <v>3200000</v>
      </c>
      <c r="L36" s="259"/>
      <c r="M36" s="251">
        <v>0</v>
      </c>
      <c r="N36" s="265" t="s">
        <v>146</v>
      </c>
      <c r="O36" s="250" t="s">
        <v>147</v>
      </c>
      <c r="P36" s="251"/>
      <c r="Q36" s="251">
        <f t="shared" si="0"/>
        <v>3200000</v>
      </c>
      <c r="R36" s="245"/>
      <c r="S36" s="250" t="s">
        <v>220</v>
      </c>
      <c r="T36" s="254" t="s">
        <v>221</v>
      </c>
      <c r="U36" s="255" t="s">
        <v>222</v>
      </c>
      <c r="V36" s="256"/>
    </row>
    <row r="37" spans="1:22" ht="57" hidden="1" x14ac:dyDescent="0.25">
      <c r="A37" s="244">
        <v>31</v>
      </c>
      <c r="B37" s="245" t="s">
        <v>122</v>
      </c>
      <c r="C37" s="246" t="s">
        <v>223</v>
      </c>
      <c r="D37" s="247">
        <v>44843</v>
      </c>
      <c r="E37" s="231">
        <v>1219116</v>
      </c>
      <c r="F37" s="248">
        <v>0</v>
      </c>
      <c r="G37" s="248">
        <v>0</v>
      </c>
      <c r="H37" s="248">
        <f>(Table11[[#This Row],[Prinipal]]+Table11[[#This Row],[Interest]]+Table11[[#This Row],[Others, 
if any]])</f>
        <v>1219116</v>
      </c>
      <c r="I37" s="249" t="s">
        <v>110</v>
      </c>
      <c r="J37" s="250">
        <v>1</v>
      </c>
      <c r="K37" s="251">
        <f>(Table11[[#This Row],[Claim 
As per Form]]*Table11[[#This Row],[Foreign 
Currency 
Exchange 
Rate]])</f>
        <v>1219116</v>
      </c>
      <c r="L37" s="252"/>
      <c r="M37" s="251">
        <v>0</v>
      </c>
      <c r="N37" s="250" t="s">
        <v>111</v>
      </c>
      <c r="O37" s="250" t="s">
        <v>112</v>
      </c>
      <c r="P37" s="251"/>
      <c r="Q37" s="251">
        <f t="shared" si="0"/>
        <v>1219116</v>
      </c>
      <c r="R37" s="245"/>
      <c r="S37" s="258" t="s">
        <v>224</v>
      </c>
      <c r="T37" s="254" t="s">
        <v>225</v>
      </c>
      <c r="U37" s="255" t="s">
        <v>226</v>
      </c>
      <c r="V37" s="256">
        <v>9972444443</v>
      </c>
    </row>
    <row r="38" spans="1:22" ht="42.75" x14ac:dyDescent="0.25">
      <c r="A38" s="244">
        <v>32</v>
      </c>
      <c r="B38" s="245" t="s">
        <v>108</v>
      </c>
      <c r="C38" s="246" t="s">
        <v>82</v>
      </c>
      <c r="D38" s="247">
        <v>44842</v>
      </c>
      <c r="E38" s="231">
        <v>2047574</v>
      </c>
      <c r="F38" s="248">
        <v>1582721</v>
      </c>
      <c r="G38" s="248">
        <v>0</v>
      </c>
      <c r="H38" s="248">
        <f>(Table11[[#This Row],[Prinipal]]+Table11[[#This Row],[Interest]]+Table11[[#This Row],[Others, 
if any]])</f>
        <v>3630295</v>
      </c>
      <c r="I38" s="249" t="s">
        <v>110</v>
      </c>
      <c r="J38" s="250">
        <v>1</v>
      </c>
      <c r="K38" s="251">
        <f>(Table11[[#This Row],[Claim 
As per Form]]*Table11[[#This Row],[Foreign 
Currency 
Exchange 
Rate]])</f>
        <v>3630295</v>
      </c>
      <c r="L38" s="252"/>
      <c r="M38" s="251">
        <v>3630295</v>
      </c>
      <c r="N38" s="250" t="s">
        <v>111</v>
      </c>
      <c r="O38" s="250" t="s">
        <v>112</v>
      </c>
      <c r="P38" s="251"/>
      <c r="Q38" s="251">
        <f t="shared" si="0"/>
        <v>0</v>
      </c>
      <c r="R38" s="254" t="s">
        <v>227</v>
      </c>
      <c r="S38" s="250" t="s">
        <v>250</v>
      </c>
      <c r="T38" s="254" t="s">
        <v>228</v>
      </c>
      <c r="U38" s="269" t="s">
        <v>251</v>
      </c>
      <c r="V38" s="256">
        <v>9246946469</v>
      </c>
    </row>
    <row r="39" spans="1:22" x14ac:dyDescent="0.25">
      <c r="A39" s="244">
        <v>33</v>
      </c>
      <c r="B39" s="272" t="s">
        <v>108</v>
      </c>
      <c r="C39" s="246"/>
      <c r="D39" s="273"/>
      <c r="E39" s="231">
        <v>2047574</v>
      </c>
      <c r="F39" s="248">
        <v>1582721</v>
      </c>
      <c r="G39" s="248">
        <v>0</v>
      </c>
      <c r="H39" s="248">
        <f>(Table11[[#This Row],[Prinipal]]+Table11[[#This Row],[Interest]]+Table11[[#This Row],[Others, 
if any]])</f>
        <v>3630295</v>
      </c>
      <c r="I39" s="249"/>
      <c r="J39" s="274"/>
      <c r="K39" s="275">
        <f>(Table11[[#This Row],[Claim 
As per Form]]*Table11[[#This Row],[Foreign 
Currency 
Exchange 
Rate]])</f>
        <v>0</v>
      </c>
      <c r="L39" s="276"/>
      <c r="M39" s="277"/>
      <c r="N39" s="278"/>
      <c r="O39" s="256"/>
      <c r="P39" s="275"/>
      <c r="Q39" s="277">
        <f>SUM(K39,-M39,-P39)</f>
        <v>0</v>
      </c>
      <c r="R39" s="279"/>
      <c r="S39" s="250"/>
      <c r="T39" s="245"/>
      <c r="U39" s="245"/>
      <c r="V39" s="256"/>
    </row>
  </sheetData>
  <dataValidations count="2">
    <dataValidation type="list" allowBlank="1" showInputMessage="1" showErrorMessage="1" sqref="B7:B39" xr:uid="{4B8C1EF2-F82C-43C1-8E80-0D03BAFB3F3A}">
      <formula1>$AN$8:$AN$14</formula1>
    </dataValidation>
    <dataValidation type="list" allowBlank="1" showInputMessage="1" showErrorMessage="1" sqref="N7:N39" xr:uid="{4AFB82B0-96F2-4A4C-BB91-93C5DC5ECF32}">
      <formula1>"-, Related, Unrelated"</formula1>
    </dataValidation>
  </dataValidations>
  <hyperlinks>
    <hyperlink ref="U8" r:id="rId1" xr:uid="{4B1AB8F2-2122-436A-9101-3AC34AFC88A7}"/>
    <hyperlink ref="U11" r:id="rId2" xr:uid="{0AB39871-3EE5-466B-8B00-9871DD87CAB8}"/>
    <hyperlink ref="U9" r:id="rId3" xr:uid="{A3F53FAF-9E80-42DC-8D2B-1E11D45CE6FD}"/>
    <hyperlink ref="U10" r:id="rId4" xr:uid="{2C2027A7-DD2B-4349-8C36-8DD40864B520}"/>
    <hyperlink ref="U12" r:id="rId5" xr:uid="{6196EF04-ECFF-4B8E-A8F7-017E89EC1B4B}"/>
    <hyperlink ref="U13" r:id="rId6" xr:uid="{9AE2AA7F-197A-4278-A14F-8ABC9B326D82}"/>
    <hyperlink ref="U14" r:id="rId7" xr:uid="{0EB56783-17D6-4CF2-AF36-A38D12803934}"/>
    <hyperlink ref="U15" r:id="rId8" xr:uid="{CC481E0B-EE8E-478E-8A73-645C4A9E431D}"/>
    <hyperlink ref="U16" r:id="rId9" xr:uid="{13BF7418-2598-49FC-8287-10BAC07E10F3}"/>
    <hyperlink ref="U17" r:id="rId10" display="cs@jracs.in" xr:uid="{76368BB8-EB08-49D0-8B3A-33C6A9414142}"/>
    <hyperlink ref="U18" r:id="rId11" xr:uid="{2A0E84CA-BF90-462B-BCF1-82E4FDA12A52}"/>
    <hyperlink ref="U19" r:id="rId12" xr:uid="{60A96742-25E5-4655-86BC-4F45C8A45AD1}"/>
    <hyperlink ref="U20" r:id="rId13" display="babureddy@terasoftware.in" xr:uid="{843DB25A-B3AE-4267-A08D-BEB6AF53013C}"/>
    <hyperlink ref="U22" r:id="rId14" xr:uid="{432DC04E-919F-4422-8362-62F27B592EBE}"/>
    <hyperlink ref="U23" r:id="rId15" xr:uid="{220F13BE-474D-438B-B784-6EF1FBAAEC69}"/>
    <hyperlink ref="U25" r:id="rId16" xr:uid="{84F1A112-AE6B-4F51-B415-D7CF7C57F16B}"/>
    <hyperlink ref="U26" r:id="rId17" xr:uid="{B21D392E-FF27-4DED-B313-9314152F4D4E}"/>
    <hyperlink ref="U27" r:id="rId18" xr:uid="{D8DF90A8-D399-4A8C-911A-7B651C3DD2E9}"/>
    <hyperlink ref="U28" r:id="rId19" xr:uid="{5641AFE4-F3D4-4199-9FD9-499DC7940DA7}"/>
    <hyperlink ref="U29" r:id="rId20" xr:uid="{480BAEB2-3249-41EB-B077-C9C413679612}"/>
    <hyperlink ref="U30" r:id="rId21" xr:uid="{7DD90C3F-FE44-4B1A-97FB-1D3434A4D210}"/>
    <hyperlink ref="U31" r:id="rId22" xr:uid="{24326C0C-2F7D-4981-AC8D-9D4708B9E0BA}"/>
    <hyperlink ref="U32" r:id="rId23" xr:uid="{B687FDA4-ABFA-46FA-A090-25B6A640AC0B}"/>
    <hyperlink ref="U33" r:id="rId24" xr:uid="{210ABC29-F6E9-4FB7-BA28-EF84F0EDB21F}"/>
    <hyperlink ref="U34" r:id="rId25" xr:uid="{9FA76512-D41F-4EAF-9C63-C385323CA659}"/>
    <hyperlink ref="U35" r:id="rId26" xr:uid="{DA10F37F-4CB9-4D62-A7DC-8393BC7C8601}"/>
    <hyperlink ref="U36" r:id="rId27" xr:uid="{4AB646E2-5E82-4282-AE65-685D59244D8E}"/>
    <hyperlink ref="U37" r:id="rId28" xr:uid="{5443F096-F444-4371-A975-86DB2FC35A2F}"/>
    <hyperlink ref="U38" r:id="rId29" display="srikanth@lapistechnologies.in, " xr:uid="{542C5760-8A69-40CB-A505-4BA6FE35C74D}"/>
  </hyperlinks>
  <pageMargins left="0.7" right="0.7" top="0.75" bottom="0.75" header="0.3" footer="0.3"/>
  <pageSetup paperSize="5" scale="55" fitToWidth="0" fitToHeight="0" orientation="landscape" r:id="rId30"/>
  <rowBreaks count="1" manualBreakCount="1">
    <brk id="24" max="16383" man="1"/>
  </rowBreaks>
  <colBreaks count="1" manualBreakCount="1">
    <brk id="17" max="1048575" man="1"/>
  </colBreaks>
  <drawing r:id="rId31"/>
  <legacyDrawing r:id="rId32"/>
  <tableParts count="1">
    <tablePart r:id="rId33"/>
  </tableParts>
  <extLst>
    <ext xmlns:x15="http://schemas.microsoft.com/office/spreadsheetml/2010/11/main" uri="{3A4CF648-6AED-40f4-86FF-DC5316D8AED3}">
      <x14:slicerList xmlns:x14="http://schemas.microsoft.com/office/spreadsheetml/2009/9/main">
        <x14:slicer r:id="rId3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2"/>
  <sheetViews>
    <sheetView workbookViewId="0">
      <selection activeCell="I13" sqref="I13"/>
    </sheetView>
  </sheetViews>
  <sheetFormatPr defaultColWidth="8.7109375" defaultRowHeight="15.75" x14ac:dyDescent="0.25"/>
  <cols>
    <col min="1" max="1" width="6.140625" style="6" bestFit="1" customWidth="1"/>
    <col min="2" max="2" width="63.140625" style="7" customWidth="1"/>
    <col min="3" max="3" width="8.5703125" style="6" customWidth="1"/>
    <col min="4" max="4" width="18.42578125" style="8" bestFit="1" customWidth="1"/>
    <col min="5" max="5" width="8.85546875" style="9" customWidth="1"/>
    <col min="6" max="6" width="16" style="10" customWidth="1"/>
    <col min="7" max="7" width="13.140625" style="8" customWidth="1"/>
    <col min="8" max="8" width="11.28515625" style="8" customWidth="1"/>
    <col min="9" max="9" width="20.85546875" style="8" customWidth="1"/>
    <col min="10" max="10" width="10.28515625" style="6" customWidth="1"/>
    <col min="11" max="11" width="11.28515625" style="6" customWidth="1"/>
    <col min="12" max="16384" width="8.7109375" style="6"/>
  </cols>
  <sheetData>
    <row r="1" spans="1:11" ht="16.5" thickBot="1" x14ac:dyDescent="0.3"/>
    <row r="2" spans="1:11" ht="16.5" thickBot="1" x14ac:dyDescent="0.3">
      <c r="A2" s="311" t="s">
        <v>0</v>
      </c>
      <c r="B2" s="312"/>
      <c r="C2" s="312"/>
      <c r="D2" s="312"/>
      <c r="E2" s="312"/>
      <c r="F2" s="312"/>
      <c r="G2" s="312"/>
      <c r="H2" s="312"/>
      <c r="I2" s="312"/>
      <c r="J2" s="312"/>
      <c r="K2" s="313"/>
    </row>
    <row r="3" spans="1:11" x14ac:dyDescent="0.25">
      <c r="A3" s="168"/>
      <c r="J3" s="314" t="s">
        <v>1</v>
      </c>
      <c r="K3" s="315"/>
    </row>
    <row r="4" spans="1:11" x14ac:dyDescent="0.25">
      <c r="A4" s="321" t="s">
        <v>2</v>
      </c>
      <c r="B4" s="307" t="s">
        <v>3</v>
      </c>
      <c r="C4" s="316" t="s">
        <v>4</v>
      </c>
      <c r="D4" s="317"/>
      <c r="E4" s="316" t="s">
        <v>17</v>
      </c>
      <c r="F4" s="317"/>
      <c r="G4" s="307" t="s">
        <v>7</v>
      </c>
      <c r="H4" s="307" t="s">
        <v>37</v>
      </c>
      <c r="I4" s="307" t="s">
        <v>8</v>
      </c>
      <c r="J4" s="307" t="s">
        <v>9</v>
      </c>
      <c r="K4" s="319" t="s">
        <v>10</v>
      </c>
    </row>
    <row r="5" spans="1:11" ht="31.5" x14ac:dyDescent="0.25">
      <c r="A5" s="322"/>
      <c r="B5" s="308"/>
      <c r="C5" s="11" t="s">
        <v>5</v>
      </c>
      <c r="D5" s="11" t="s">
        <v>6</v>
      </c>
      <c r="E5" s="11" t="s">
        <v>5</v>
      </c>
      <c r="F5" s="12" t="s">
        <v>64</v>
      </c>
      <c r="G5" s="318"/>
      <c r="H5" s="318"/>
      <c r="I5" s="318"/>
      <c r="J5" s="318"/>
      <c r="K5" s="320"/>
    </row>
    <row r="6" spans="1:11" x14ac:dyDescent="0.25">
      <c r="A6" s="169">
        <v>1</v>
      </c>
      <c r="B6" s="261" t="s">
        <v>11</v>
      </c>
      <c r="C6" s="94">
        <f>'Anx-1(SFCCC)'!S4</f>
        <v>1</v>
      </c>
      <c r="D6" s="106">
        <f>'Anx-1(SFCCC)'!D12</f>
        <v>31094533</v>
      </c>
      <c r="E6" s="94">
        <f t="shared" ref="E6:E14" si="0">C6</f>
        <v>1</v>
      </c>
      <c r="F6" s="106">
        <f>'Anx-1(SFCCC)'!E12</f>
        <v>31094533</v>
      </c>
      <c r="G6" s="106">
        <f>'Anx-1(SFCCC)'!K12</f>
        <v>0</v>
      </c>
      <c r="H6" s="106">
        <f>'Anx-1(SFCCC)'!M12</f>
        <v>0</v>
      </c>
      <c r="I6" s="106">
        <f>'Anx-1(SFCCC)'!N12</f>
        <v>0</v>
      </c>
      <c r="J6" s="159">
        <v>1</v>
      </c>
      <c r="K6" s="170"/>
    </row>
    <row r="7" spans="1:11" ht="31.5" x14ac:dyDescent="0.25">
      <c r="A7" s="169">
        <v>2</v>
      </c>
      <c r="B7" s="261" t="s">
        <v>12</v>
      </c>
      <c r="C7" s="94">
        <f>'Anx-2(USFCCC)'!R3</f>
        <v>0</v>
      </c>
      <c r="D7" s="106">
        <f>'Anx-2(USFCCC)'!D12</f>
        <v>0</v>
      </c>
      <c r="E7" s="94">
        <f t="shared" si="0"/>
        <v>0</v>
      </c>
      <c r="F7" s="106">
        <f>'Anx-2(USFCCC)'!E12</f>
        <v>0</v>
      </c>
      <c r="G7" s="106">
        <f>'Anx-2(USFCCC)'!J12</f>
        <v>0</v>
      </c>
      <c r="H7" s="106">
        <f>'Anx-2(USFCCC)'!L12</f>
        <v>0</v>
      </c>
      <c r="I7" s="106">
        <f>'Anx-2(USFCCC)'!M12</f>
        <v>0</v>
      </c>
      <c r="J7" s="160">
        <v>2</v>
      </c>
      <c r="K7" s="170"/>
    </row>
    <row r="8" spans="1:11" ht="31.5" x14ac:dyDescent="0.25">
      <c r="A8" s="169">
        <v>3</v>
      </c>
      <c r="B8" s="261" t="s">
        <v>235</v>
      </c>
      <c r="C8" s="94">
        <f>'Anx-3(SFCOCC)'!S4</f>
        <v>0</v>
      </c>
      <c r="D8" s="106">
        <f>'Anx-3(SFCOCC)'!$D$13</f>
        <v>0</v>
      </c>
      <c r="E8" s="94">
        <f t="shared" si="0"/>
        <v>0</v>
      </c>
      <c r="F8" s="106">
        <f>'Anx-3(SFCOCC)'!E13</f>
        <v>0</v>
      </c>
      <c r="G8" s="106">
        <f>'Anx-3(SFCOCC)'!K13</f>
        <v>0</v>
      </c>
      <c r="H8" s="106">
        <f>'Anx-3(SFCOCC)'!M13</f>
        <v>0</v>
      </c>
      <c r="I8" s="106">
        <f>'Anx-3(SFCOCC)'!N13</f>
        <v>0</v>
      </c>
      <c r="J8" s="161">
        <v>3</v>
      </c>
      <c r="K8" s="170"/>
    </row>
    <row r="9" spans="1:11" ht="31.5" x14ac:dyDescent="0.25">
      <c r="A9" s="169">
        <v>4</v>
      </c>
      <c r="B9" s="261" t="s">
        <v>236</v>
      </c>
      <c r="C9" s="94">
        <f>'Anx-4(USFCOCC)'!R4</f>
        <v>0</v>
      </c>
      <c r="D9" s="106">
        <f>'Anx-4(USFCOCC)'!$D$12</f>
        <v>0</v>
      </c>
      <c r="E9" s="94">
        <f t="shared" si="0"/>
        <v>0</v>
      </c>
      <c r="F9" s="107">
        <f>'Anx-4(USFCOCC)'!$E$12</f>
        <v>0</v>
      </c>
      <c r="G9" s="106">
        <f>'Anx-4(USFCOCC)'!J12</f>
        <v>0</v>
      </c>
      <c r="H9" s="106">
        <f>'Anx-4(USFCOCC)'!L12</f>
        <v>0</v>
      </c>
      <c r="I9" s="106">
        <f>'Anx-4(USFCOCC)'!$M$12</f>
        <v>0</v>
      </c>
      <c r="J9" s="162">
        <v>4</v>
      </c>
      <c r="K9" s="270"/>
    </row>
    <row r="10" spans="1:11" x14ac:dyDescent="0.25">
      <c r="A10" s="169">
        <v>5</v>
      </c>
      <c r="B10" s="261" t="s">
        <v>13</v>
      </c>
      <c r="C10" s="94">
        <f>'Anx-5(OC-Workn)'!R4</f>
        <v>0</v>
      </c>
      <c r="D10" s="106">
        <f>'Anx-5(OC-Workn)'!E12</f>
        <v>0</v>
      </c>
      <c r="E10" s="94">
        <f t="shared" si="0"/>
        <v>0</v>
      </c>
      <c r="F10" s="106">
        <f>'Anx-5(OC-Workn)'!F12</f>
        <v>0</v>
      </c>
      <c r="G10" s="106">
        <f>'Anx-5(OC-Workn)'!J12</f>
        <v>0</v>
      </c>
      <c r="H10" s="106">
        <f>'Anx-5(OC-Workn)'!M12</f>
        <v>0</v>
      </c>
      <c r="I10" s="106">
        <f>'Anx-5(OC-Workn)'!L12</f>
        <v>0</v>
      </c>
      <c r="J10" s="115">
        <v>5</v>
      </c>
      <c r="K10" s="170"/>
    </row>
    <row r="11" spans="1:11" x14ac:dyDescent="0.25">
      <c r="A11" s="169">
        <v>6</v>
      </c>
      <c r="B11" s="261" t="s">
        <v>14</v>
      </c>
      <c r="C11" s="94">
        <f>'Anx-6(OC-Emp)'!R4</f>
        <v>0</v>
      </c>
      <c r="D11" s="106">
        <f>'Anx-6(OC-Emp)'!E31</f>
        <v>0</v>
      </c>
      <c r="E11" s="94">
        <f t="shared" si="0"/>
        <v>0</v>
      </c>
      <c r="F11" s="106">
        <f>'Anx-6(OC-Emp)'!F31</f>
        <v>0</v>
      </c>
      <c r="G11" s="106">
        <f>'Anx-6(OC-Emp)'!J31</f>
        <v>0</v>
      </c>
      <c r="H11" s="106">
        <f>'Anx-6(OC-Emp)'!M31</f>
        <v>0</v>
      </c>
      <c r="I11" s="106">
        <f>'Anx-6(OC-Emp)'!L31</f>
        <v>0</v>
      </c>
      <c r="J11" s="114">
        <v>6</v>
      </c>
      <c r="K11" s="170"/>
    </row>
    <row r="12" spans="1:11" x14ac:dyDescent="0.25">
      <c r="A12" s="169">
        <v>7</v>
      </c>
      <c r="B12" s="261" t="s">
        <v>15</v>
      </c>
      <c r="C12" s="94">
        <f>'Anx-7(OC-Govt.)'!R4</f>
        <v>0</v>
      </c>
      <c r="D12" s="106">
        <f>'Anx-7(OC-Govt.)'!$E$13</f>
        <v>0</v>
      </c>
      <c r="E12" s="94">
        <f t="shared" si="0"/>
        <v>0</v>
      </c>
      <c r="F12" s="106">
        <f>'Anx-7(OC-Govt.)'!$F$13</f>
        <v>0</v>
      </c>
      <c r="G12" s="106">
        <f>'Anx-7(OC-Govt.)'!J13</f>
        <v>0</v>
      </c>
      <c r="H12" s="106">
        <f>'Anx-7(OC-Govt.)'!M13</f>
        <v>0</v>
      </c>
      <c r="I12" s="106">
        <f>'Anx-7(OC-Govt.)'!L13</f>
        <v>0</v>
      </c>
      <c r="J12" s="147">
        <v>7</v>
      </c>
      <c r="K12" s="170"/>
    </row>
    <row r="13" spans="1:11" ht="31.5" x14ac:dyDescent="0.25">
      <c r="A13" s="169">
        <v>8</v>
      </c>
      <c r="B13" s="261" t="s">
        <v>237</v>
      </c>
      <c r="C13" s="94">
        <f>'Anx-8(OC)'!V4</f>
        <v>8</v>
      </c>
      <c r="D13" s="106">
        <f>'Anx-8(OC)'!G19</f>
        <v>0</v>
      </c>
      <c r="E13" s="94">
        <f t="shared" si="0"/>
        <v>8</v>
      </c>
      <c r="F13" s="106">
        <f>'Anx-8(OC)'!$H$19</f>
        <v>0</v>
      </c>
      <c r="G13" s="106">
        <f>'Anx-8(OC)'!N19</f>
        <v>0</v>
      </c>
      <c r="H13" s="106">
        <f>'Anx-8(OC)'!P19</f>
        <v>0</v>
      </c>
      <c r="I13" s="106">
        <f>'Anx-8(OC)'!Q19</f>
        <v>0</v>
      </c>
      <c r="J13" s="163">
        <v>8</v>
      </c>
      <c r="K13" s="170"/>
    </row>
    <row r="14" spans="1:11" ht="31.5" x14ac:dyDescent="0.25">
      <c r="A14" s="169">
        <v>9</v>
      </c>
      <c r="B14" s="261" t="s">
        <v>238</v>
      </c>
      <c r="C14" s="94">
        <f>'Anx-9(Oth. Cr.)'!R4</f>
        <v>0</v>
      </c>
      <c r="D14" s="106">
        <f>'Anx-9(Oth. Cr.)'!D13</f>
        <v>0</v>
      </c>
      <c r="E14" s="94">
        <f t="shared" si="0"/>
        <v>0</v>
      </c>
      <c r="F14" s="106">
        <f>'Anx-9(Oth. Cr.)'!E13</f>
        <v>0</v>
      </c>
      <c r="G14" s="106">
        <f>'Anx-9(Oth. Cr.)'!J13</f>
        <v>0</v>
      </c>
      <c r="H14" s="106">
        <f>'Anx-9(Oth. Cr.)'!L13</f>
        <v>0</v>
      </c>
      <c r="I14" s="106">
        <f>'Anx-9(Oth. Cr.)'!M13</f>
        <v>0</v>
      </c>
      <c r="J14" s="164">
        <v>9</v>
      </c>
      <c r="K14" s="170"/>
    </row>
    <row r="15" spans="1:11" ht="16.5" thickBot="1" x14ac:dyDescent="0.3">
      <c r="A15" s="309" t="s">
        <v>16</v>
      </c>
      <c r="B15" s="310"/>
      <c r="C15" s="171">
        <f>SUM(C6:C14)</f>
        <v>9</v>
      </c>
      <c r="D15" s="172">
        <f>SUM(D6:D14)</f>
        <v>31094533</v>
      </c>
      <c r="E15" s="171">
        <f t="shared" ref="E15:I15" si="1">SUM(E6:E14)</f>
        <v>9</v>
      </c>
      <c r="F15" s="173">
        <f>SUM(F6:F14)</f>
        <v>31094533</v>
      </c>
      <c r="G15" s="173">
        <f t="shared" si="1"/>
        <v>0</v>
      </c>
      <c r="H15" s="173">
        <f t="shared" si="1"/>
        <v>0</v>
      </c>
      <c r="I15" s="173">
        <f t="shared" si="1"/>
        <v>0</v>
      </c>
      <c r="J15" s="174"/>
      <c r="K15" s="175"/>
    </row>
    <row r="16" spans="1:11" x14ac:dyDescent="0.25">
      <c r="H16" s="10"/>
      <c r="I16" s="10"/>
    </row>
    <row r="17" spans="2:10" x14ac:dyDescent="0.25">
      <c r="H17" s="10"/>
    </row>
    <row r="18" spans="2:10" ht="15.6" customHeight="1" x14ac:dyDescent="0.25">
      <c r="B18" s="306" t="s">
        <v>84</v>
      </c>
      <c r="C18" s="306"/>
      <c r="D18" s="306"/>
      <c r="E18" s="306"/>
      <c r="F18" s="306"/>
      <c r="G18" s="306"/>
      <c r="H18" s="306"/>
      <c r="I18" s="306"/>
      <c r="J18" s="306"/>
    </row>
    <row r="19" spans="2:10" x14ac:dyDescent="0.25">
      <c r="H19" s="10"/>
    </row>
    <row r="20" spans="2:10" x14ac:dyDescent="0.25">
      <c r="H20" s="10"/>
    </row>
    <row r="21" spans="2:10" x14ac:dyDescent="0.25">
      <c r="H21" s="10"/>
    </row>
    <row r="22" spans="2:10" x14ac:dyDescent="0.25">
      <c r="H22" s="10"/>
    </row>
  </sheetData>
  <mergeCells count="13">
    <mergeCell ref="B18:J18"/>
    <mergeCell ref="B4:B5"/>
    <mergeCell ref="A15:B15"/>
    <mergeCell ref="A2:K2"/>
    <mergeCell ref="J3:K3"/>
    <mergeCell ref="C4:D4"/>
    <mergeCell ref="E4:F4"/>
    <mergeCell ref="G4:G5"/>
    <mergeCell ref="H4:H5"/>
    <mergeCell ref="I4:I5"/>
    <mergeCell ref="J4:J5"/>
    <mergeCell ref="K4:K5"/>
    <mergeCell ref="A4:A5"/>
  </mergeCells>
  <pageMargins left="0.7" right="0.7" top="0.75" bottom="0.75" header="0.3" footer="0.3"/>
  <pageSetup paperSize="5" scale="85" orientation="landscape" r:id="rId1"/>
  <ignoredErrors>
    <ignoredError sqref="I9"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pageSetUpPr fitToPage="1"/>
  </sheetPr>
  <dimension ref="A1:S12"/>
  <sheetViews>
    <sheetView tabSelected="1" workbookViewId="0">
      <selection activeCell="J9" sqref="J9"/>
    </sheetView>
  </sheetViews>
  <sheetFormatPr defaultColWidth="8.85546875" defaultRowHeight="15" x14ac:dyDescent="0.25"/>
  <cols>
    <col min="1" max="1" width="8.85546875" style="21"/>
    <col min="2" max="2" width="15.7109375" style="21" bestFit="1" customWidth="1"/>
    <col min="3" max="3" width="8.85546875" style="21"/>
    <col min="4" max="4" width="14.85546875" style="21" bestFit="1" customWidth="1"/>
    <col min="5" max="5" width="13.42578125" style="21" bestFit="1" customWidth="1"/>
    <col min="6" max="7" width="8.85546875" style="21"/>
    <col min="8" max="8" width="10.28515625" style="21" bestFit="1" customWidth="1"/>
    <col min="9" max="9" width="8.85546875" style="21"/>
    <col min="10" max="10" width="9.42578125" style="21" bestFit="1" customWidth="1"/>
    <col min="11" max="11" width="10.42578125" style="21" customWidth="1"/>
    <col min="12" max="12" width="11.140625" style="21" customWidth="1"/>
    <col min="13" max="13" width="8.85546875" style="21"/>
    <col min="14" max="14" width="11.7109375" style="21" customWidth="1"/>
    <col min="15" max="17" width="8.85546875" style="21"/>
    <col min="18" max="18" width="18.28515625" style="21" bestFit="1" customWidth="1"/>
    <col min="19" max="16384" width="8.85546875" style="21"/>
  </cols>
  <sheetData>
    <row r="1" spans="1:19" ht="13.9" x14ac:dyDescent="0.25">
      <c r="A1" s="293" t="s">
        <v>18</v>
      </c>
      <c r="B1" s="294"/>
      <c r="C1" s="294"/>
      <c r="D1" s="294"/>
      <c r="E1" s="294"/>
      <c r="F1" s="294"/>
      <c r="G1" s="294"/>
      <c r="H1" s="294"/>
      <c r="I1" s="294"/>
      <c r="J1" s="294"/>
      <c r="K1" s="294"/>
      <c r="L1" s="294"/>
      <c r="M1" s="294"/>
      <c r="N1" s="294"/>
      <c r="O1" s="295"/>
    </row>
    <row r="2" spans="1:19" ht="14.45" customHeight="1" x14ac:dyDescent="0.25">
      <c r="A2" s="285" t="s">
        <v>19</v>
      </c>
      <c r="B2" s="286"/>
      <c r="C2" s="287"/>
      <c r="D2" s="288" t="s">
        <v>252</v>
      </c>
      <c r="E2" s="289"/>
      <c r="F2" s="289"/>
      <c r="G2" s="289"/>
      <c r="H2" s="290"/>
      <c r="I2" s="296" t="s">
        <v>66</v>
      </c>
      <c r="J2" s="296"/>
      <c r="K2" s="296"/>
      <c r="L2" s="296"/>
      <c r="M2" s="299" t="s">
        <v>259</v>
      </c>
      <c r="N2" s="299"/>
      <c r="O2" s="300"/>
    </row>
    <row r="3" spans="1:19" ht="13.9" x14ac:dyDescent="0.25">
      <c r="A3" s="301" t="s">
        <v>260</v>
      </c>
      <c r="B3" s="302"/>
      <c r="C3" s="302"/>
      <c r="D3" s="302"/>
      <c r="E3" s="302"/>
      <c r="F3" s="302"/>
      <c r="G3" s="302"/>
      <c r="H3" s="302"/>
      <c r="I3" s="302"/>
      <c r="J3" s="302"/>
      <c r="K3" s="302"/>
      <c r="L3" s="302"/>
      <c r="M3" s="302"/>
      <c r="N3" s="302"/>
      <c r="O3" s="303"/>
    </row>
    <row r="4" spans="1:19" ht="13.9" x14ac:dyDescent="0.25">
      <c r="A4" s="297" t="s">
        <v>39</v>
      </c>
      <c r="B4" s="291"/>
      <c r="C4" s="291"/>
      <c r="D4" s="291"/>
      <c r="E4" s="291"/>
      <c r="F4" s="291"/>
      <c r="G4" s="291"/>
      <c r="H4" s="291"/>
      <c r="I4" s="291"/>
      <c r="J4" s="291"/>
      <c r="K4" s="291"/>
      <c r="L4" s="291"/>
      <c r="M4" s="291"/>
      <c r="N4" s="291"/>
      <c r="O4" s="298"/>
      <c r="R4" s="179" t="s">
        <v>68</v>
      </c>
      <c r="S4" s="105">
        <f>COUNT(A8:A11)</f>
        <v>1</v>
      </c>
    </row>
    <row r="5" spans="1:19" ht="13.9" x14ac:dyDescent="0.25">
      <c r="A5" s="24"/>
      <c r="B5" s="23"/>
      <c r="C5" s="23"/>
      <c r="D5" s="23"/>
      <c r="E5" s="23"/>
      <c r="F5" s="23"/>
      <c r="G5" s="23"/>
      <c r="H5" s="23"/>
      <c r="I5" s="23"/>
      <c r="J5" s="23"/>
      <c r="K5" s="23"/>
      <c r="L5" s="23"/>
      <c r="M5" s="23"/>
      <c r="N5" s="291" t="s">
        <v>1</v>
      </c>
      <c r="O5" s="292"/>
    </row>
    <row r="6" spans="1:19" ht="27" customHeight="1" x14ac:dyDescent="0.25">
      <c r="A6" s="305" t="s">
        <v>38</v>
      </c>
      <c r="B6" s="281" t="s">
        <v>21</v>
      </c>
      <c r="C6" s="280" t="s">
        <v>22</v>
      </c>
      <c r="D6" s="280"/>
      <c r="E6" s="280" t="s">
        <v>23</v>
      </c>
      <c r="F6" s="280"/>
      <c r="G6" s="280"/>
      <c r="H6" s="280"/>
      <c r="I6" s="280"/>
      <c r="J6" s="280"/>
      <c r="K6" s="281" t="s">
        <v>24</v>
      </c>
      <c r="L6" s="281" t="s">
        <v>40</v>
      </c>
      <c r="M6" s="281" t="s">
        <v>26</v>
      </c>
      <c r="N6" s="281" t="s">
        <v>27</v>
      </c>
      <c r="O6" s="304" t="s">
        <v>10</v>
      </c>
    </row>
    <row r="7" spans="1:19" ht="71.25" x14ac:dyDescent="0.25">
      <c r="A7" s="305"/>
      <c r="B7" s="281"/>
      <c r="C7" s="14" t="s">
        <v>28</v>
      </c>
      <c r="D7" s="14" t="s">
        <v>29</v>
      </c>
      <c r="E7" s="14" t="s">
        <v>30</v>
      </c>
      <c r="F7" s="14" t="s">
        <v>31</v>
      </c>
      <c r="G7" s="14" t="s">
        <v>32</v>
      </c>
      <c r="H7" s="14" t="s">
        <v>33</v>
      </c>
      <c r="I7" s="14" t="s">
        <v>34</v>
      </c>
      <c r="J7" s="14" t="s">
        <v>35</v>
      </c>
      <c r="K7" s="281"/>
      <c r="L7" s="281"/>
      <c r="M7" s="281"/>
      <c r="N7" s="281"/>
      <c r="O7" s="304"/>
    </row>
    <row r="8" spans="1:19" ht="42.75" x14ac:dyDescent="0.25">
      <c r="A8" s="80">
        <v>1</v>
      </c>
      <c r="B8" s="89" t="s">
        <v>253</v>
      </c>
      <c r="C8" s="85" t="s">
        <v>254</v>
      </c>
      <c r="D8" s="125">
        <v>31094533</v>
      </c>
      <c r="E8" s="125">
        <v>31094533</v>
      </c>
      <c r="F8" s="87" t="s">
        <v>255</v>
      </c>
      <c r="G8" s="125">
        <v>0</v>
      </c>
      <c r="H8" s="125">
        <v>0</v>
      </c>
      <c r="I8" s="84" t="s">
        <v>229</v>
      </c>
      <c r="J8" s="88">
        <v>1</v>
      </c>
      <c r="K8" s="125">
        <v>0</v>
      </c>
      <c r="L8" s="125">
        <v>0</v>
      </c>
      <c r="M8" s="125">
        <v>0</v>
      </c>
      <c r="N8" s="125">
        <v>0</v>
      </c>
      <c r="O8" s="90" t="s">
        <v>256</v>
      </c>
    </row>
    <row r="9" spans="1:19" x14ac:dyDescent="0.25">
      <c r="A9" s="80"/>
      <c r="B9" s="89"/>
      <c r="C9" s="85"/>
      <c r="D9" s="125"/>
      <c r="E9" s="125"/>
      <c r="F9" s="87"/>
      <c r="G9" s="125"/>
      <c r="H9" s="125"/>
      <c r="I9" s="84" t="s">
        <v>65</v>
      </c>
      <c r="J9" s="88"/>
      <c r="K9" s="125"/>
      <c r="L9" s="125"/>
      <c r="M9" s="125"/>
      <c r="N9" s="125">
        <f t="shared" ref="N9" si="0">SUM(D9-E9)</f>
        <v>0</v>
      </c>
      <c r="O9" s="90"/>
    </row>
    <row r="10" spans="1:19" x14ac:dyDescent="0.25">
      <c r="A10" s="80"/>
      <c r="B10" s="89"/>
      <c r="C10" s="85"/>
      <c r="D10" s="125"/>
      <c r="E10" s="125"/>
      <c r="F10" s="87"/>
      <c r="G10" s="125"/>
      <c r="H10" s="125"/>
      <c r="I10" s="84" t="s">
        <v>65</v>
      </c>
      <c r="J10" s="88"/>
      <c r="K10" s="125"/>
      <c r="L10" s="125"/>
      <c r="M10" s="125"/>
      <c r="N10" s="125">
        <f t="shared" ref="N10:N11" si="1">SUM(D10-E10)</f>
        <v>0</v>
      </c>
      <c r="O10" s="90"/>
    </row>
    <row r="11" spans="1:19" x14ac:dyDescent="0.25">
      <c r="A11" s="80"/>
      <c r="B11" s="89"/>
      <c r="C11" s="85"/>
      <c r="D11" s="125"/>
      <c r="E11" s="125"/>
      <c r="F11" s="87"/>
      <c r="G11" s="125"/>
      <c r="H11" s="125"/>
      <c r="I11" s="84" t="s">
        <v>65</v>
      </c>
      <c r="J11" s="88"/>
      <c r="K11" s="125"/>
      <c r="L11" s="125"/>
      <c r="M11" s="125"/>
      <c r="N11" s="125">
        <f t="shared" si="1"/>
        <v>0</v>
      </c>
      <c r="O11" s="90"/>
    </row>
    <row r="12" spans="1:19" s="93" customFormat="1" ht="15" customHeight="1" thickBot="1" x14ac:dyDescent="0.3">
      <c r="A12" s="282" t="s">
        <v>16</v>
      </c>
      <c r="B12" s="283"/>
      <c r="C12" s="284"/>
      <c r="D12" s="262">
        <f>SUM(D8:D11)</f>
        <v>31094533</v>
      </c>
      <c r="E12" s="262">
        <f>SUM(E8:E11)</f>
        <v>31094533</v>
      </c>
      <c r="F12" s="91"/>
      <c r="G12" s="128">
        <f>SUM(G8:G11)</f>
        <v>0</v>
      </c>
      <c r="H12" s="128">
        <f>SUM(H8:H11)</f>
        <v>0</v>
      </c>
      <c r="I12" s="91"/>
      <c r="J12" s="96">
        <f>SUM(J8:J11)</f>
        <v>1</v>
      </c>
      <c r="K12" s="126">
        <f>SUM(K8:K11)</f>
        <v>0</v>
      </c>
      <c r="L12" s="128">
        <f>SUM(L8:L11)</f>
        <v>0</v>
      </c>
      <c r="M12" s="126">
        <f>SUM(M8:M11)</f>
        <v>0</v>
      </c>
      <c r="N12" s="126">
        <f>SUM(N8:N11)</f>
        <v>0</v>
      </c>
      <c r="O12" s="97" t="s">
        <v>41</v>
      </c>
    </row>
  </sheetData>
  <mergeCells count="18">
    <mergeCell ref="L6:L7"/>
    <mergeCell ref="M6:M7"/>
    <mergeCell ref="N6:N7"/>
    <mergeCell ref="O6:O7"/>
    <mergeCell ref="A6:A7"/>
    <mergeCell ref="B6:B7"/>
    <mergeCell ref="C6:D6"/>
    <mergeCell ref="N5:O5"/>
    <mergeCell ref="A1:O1"/>
    <mergeCell ref="I2:L2"/>
    <mergeCell ref="A4:O4"/>
    <mergeCell ref="M2:O2"/>
    <mergeCell ref="A3:O3"/>
    <mergeCell ref="E6:J6"/>
    <mergeCell ref="K6:K7"/>
    <mergeCell ref="A12:C12"/>
    <mergeCell ref="A2:C2"/>
    <mergeCell ref="D2:H2"/>
  </mergeCells>
  <dataValidations count="1">
    <dataValidation type="list" allowBlank="1" showInputMessage="1" showErrorMessage="1" sqref="I8:I11" xr:uid="{EFF2B42B-ED13-41A3-A04E-947C4042737C}">
      <formula1>"-,Yes, No"</formula1>
    </dataValidation>
  </dataValidations>
  <pageMargins left="0.7" right="0.7" top="0.75" bottom="0.75" header="0.3" footer="0.3"/>
  <pageSetup paperSize="9" scale="6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pageSetUpPr fitToPage="1"/>
  </sheetPr>
  <dimension ref="A1:R16"/>
  <sheetViews>
    <sheetView workbookViewId="0">
      <selection activeCell="D2" sqref="D2:F2"/>
    </sheetView>
  </sheetViews>
  <sheetFormatPr defaultRowHeight="15" x14ac:dyDescent="0.25"/>
  <cols>
    <col min="2" max="2" width="11.5703125" bestFit="1" customWidth="1"/>
    <col min="3" max="3" width="13.28515625" customWidth="1"/>
    <col min="4" max="4" width="15" customWidth="1"/>
    <col min="5" max="5" width="21.28515625" customWidth="1"/>
    <col min="6" max="6" width="26.7109375" customWidth="1"/>
    <col min="7" max="7" width="10.42578125" customWidth="1"/>
    <col min="10" max="10" width="12.42578125" customWidth="1"/>
    <col min="11" max="11" width="11.7109375" customWidth="1"/>
    <col min="13" max="13" width="11.28515625" customWidth="1"/>
    <col min="16" max="16" width="8.7109375"/>
    <col min="17" max="17" width="18.28515625" bestFit="1" customWidth="1"/>
  </cols>
  <sheetData>
    <row r="1" spans="1:18" x14ac:dyDescent="0.25">
      <c r="A1" s="326" t="s">
        <v>57</v>
      </c>
      <c r="B1" s="327"/>
      <c r="C1" s="327"/>
      <c r="D1" s="327"/>
      <c r="E1" s="327"/>
      <c r="F1" s="327"/>
      <c r="G1" s="327"/>
      <c r="H1" s="327"/>
      <c r="I1" s="327"/>
      <c r="J1" s="327"/>
      <c r="K1" s="327"/>
      <c r="L1" s="327"/>
      <c r="M1" s="327"/>
      <c r="N1" s="328"/>
    </row>
    <row r="2" spans="1:18" x14ac:dyDescent="0.25">
      <c r="A2" s="329" t="s">
        <v>19</v>
      </c>
      <c r="B2" s="330"/>
      <c r="C2" s="330"/>
      <c r="D2" s="331" t="s">
        <v>257</v>
      </c>
      <c r="E2" s="331"/>
      <c r="F2" s="331"/>
      <c r="G2" s="296" t="s">
        <v>66</v>
      </c>
      <c r="H2" s="296"/>
      <c r="I2" s="296"/>
      <c r="J2" s="296"/>
      <c r="K2" s="332" t="s">
        <v>259</v>
      </c>
      <c r="L2" s="332"/>
      <c r="M2" s="332"/>
      <c r="N2" s="333"/>
    </row>
    <row r="3" spans="1:18" x14ac:dyDescent="0.25">
      <c r="A3" s="297" t="s">
        <v>258</v>
      </c>
      <c r="B3" s="291"/>
      <c r="C3" s="291"/>
      <c r="D3" s="291"/>
      <c r="E3" s="291"/>
      <c r="F3" s="291"/>
      <c r="G3" s="291"/>
      <c r="H3" s="291"/>
      <c r="I3" s="291"/>
      <c r="J3" s="291"/>
      <c r="K3" s="291"/>
      <c r="L3" s="291"/>
      <c r="M3" s="291"/>
      <c r="N3" s="298"/>
      <c r="Q3" s="211" t="s">
        <v>68</v>
      </c>
      <c r="R3" s="105">
        <f>COUNT(A8:A11)</f>
        <v>0</v>
      </c>
    </row>
    <row r="4" spans="1:18" x14ac:dyDescent="0.25">
      <c r="A4" s="297" t="s">
        <v>42</v>
      </c>
      <c r="B4" s="291"/>
      <c r="C4" s="291"/>
      <c r="D4" s="291"/>
      <c r="E4" s="291"/>
      <c r="F4" s="291"/>
      <c r="G4" s="291"/>
      <c r="H4" s="291"/>
      <c r="I4" s="291"/>
      <c r="J4" s="291"/>
      <c r="K4" s="291"/>
      <c r="L4" s="291"/>
      <c r="M4" s="291"/>
      <c r="N4" s="298"/>
    </row>
    <row r="5" spans="1:18" x14ac:dyDescent="0.25">
      <c r="A5" s="24"/>
      <c r="B5" s="23"/>
      <c r="C5" s="23"/>
      <c r="D5" s="23"/>
      <c r="E5" s="23"/>
      <c r="F5" s="23"/>
      <c r="G5" s="23"/>
      <c r="H5" s="23"/>
      <c r="I5" s="23"/>
      <c r="J5" s="23"/>
      <c r="K5" s="23"/>
      <c r="L5" s="23"/>
      <c r="M5" s="291" t="s">
        <v>1</v>
      </c>
      <c r="N5" s="292"/>
    </row>
    <row r="6" spans="1:18" ht="28.15" customHeight="1" x14ac:dyDescent="0.25">
      <c r="A6" s="325" t="s">
        <v>36</v>
      </c>
      <c r="B6" s="281" t="s">
        <v>21</v>
      </c>
      <c r="C6" s="281" t="s">
        <v>22</v>
      </c>
      <c r="D6" s="281"/>
      <c r="E6" s="281" t="s">
        <v>23</v>
      </c>
      <c r="F6" s="281"/>
      <c r="G6" s="281"/>
      <c r="H6" s="281"/>
      <c r="I6" s="281"/>
      <c r="J6" s="281" t="s">
        <v>24</v>
      </c>
      <c r="K6" s="281" t="s">
        <v>25</v>
      </c>
      <c r="L6" s="281" t="s">
        <v>26</v>
      </c>
      <c r="M6" s="281" t="s">
        <v>27</v>
      </c>
      <c r="N6" s="304" t="s">
        <v>10</v>
      </c>
    </row>
    <row r="7" spans="1:18" ht="73.150000000000006" customHeight="1" x14ac:dyDescent="0.25">
      <c r="A7" s="325"/>
      <c r="B7" s="281"/>
      <c r="C7" s="14" t="s">
        <v>28</v>
      </c>
      <c r="D7" s="14" t="s">
        <v>29</v>
      </c>
      <c r="E7" s="14" t="s">
        <v>30</v>
      </c>
      <c r="F7" s="14" t="s">
        <v>31</v>
      </c>
      <c r="G7" s="14" t="s">
        <v>33</v>
      </c>
      <c r="H7" s="14" t="s">
        <v>34</v>
      </c>
      <c r="I7" s="14" t="s">
        <v>35</v>
      </c>
      <c r="J7" s="281"/>
      <c r="K7" s="281"/>
      <c r="L7" s="281"/>
      <c r="M7" s="281"/>
      <c r="N7" s="304"/>
      <c r="P7" s="323"/>
      <c r="Q7" s="324"/>
    </row>
    <row r="8" spans="1:18" x14ac:dyDescent="0.25">
      <c r="A8" s="80"/>
      <c r="B8" s="89"/>
      <c r="C8" s="85"/>
      <c r="D8" s="125"/>
      <c r="E8" s="125"/>
      <c r="F8" s="87"/>
      <c r="G8" s="86"/>
      <c r="H8" s="84" t="s">
        <v>65</v>
      </c>
      <c r="I8" s="88"/>
      <c r="J8" s="125"/>
      <c r="K8" s="125"/>
      <c r="L8" s="125"/>
      <c r="M8" s="125">
        <f>SUM(D8-E8)</f>
        <v>0</v>
      </c>
      <c r="N8" s="90"/>
      <c r="P8" s="78"/>
      <c r="Q8" s="79"/>
    </row>
    <row r="9" spans="1:18" x14ac:dyDescent="0.25">
      <c r="A9" s="80"/>
      <c r="B9" s="89"/>
      <c r="C9" s="85"/>
      <c r="D9" s="125"/>
      <c r="E9" s="125"/>
      <c r="F9" s="87"/>
      <c r="G9" s="86"/>
      <c r="H9" s="84" t="s">
        <v>65</v>
      </c>
      <c r="I9" s="88"/>
      <c r="J9" s="125"/>
      <c r="K9" s="125"/>
      <c r="L9" s="125"/>
      <c r="M9" s="125">
        <f t="shared" ref="M9:M11" si="0">SUM(D9-E9)</f>
        <v>0</v>
      </c>
      <c r="N9" s="90"/>
    </row>
    <row r="10" spans="1:18" x14ac:dyDescent="0.25">
      <c r="A10" s="80"/>
      <c r="B10" s="89"/>
      <c r="C10" s="85"/>
      <c r="D10" s="125"/>
      <c r="E10" s="125"/>
      <c r="F10" s="87"/>
      <c r="G10" s="86"/>
      <c r="H10" s="84" t="s">
        <v>65</v>
      </c>
      <c r="I10" s="88"/>
      <c r="J10" s="125"/>
      <c r="K10" s="125"/>
      <c r="L10" s="125"/>
      <c r="M10" s="125">
        <f t="shared" si="0"/>
        <v>0</v>
      </c>
      <c r="N10" s="90"/>
    </row>
    <row r="11" spans="1:18" x14ac:dyDescent="0.25">
      <c r="A11" s="80"/>
      <c r="B11" s="89"/>
      <c r="C11" s="85"/>
      <c r="D11" s="125"/>
      <c r="E11" s="125"/>
      <c r="F11" s="87"/>
      <c r="G11" s="86"/>
      <c r="H11" s="84" t="s">
        <v>65</v>
      </c>
      <c r="I11" s="88"/>
      <c r="J11" s="125"/>
      <c r="K11" s="125"/>
      <c r="L11" s="125"/>
      <c r="M11" s="125">
        <f t="shared" si="0"/>
        <v>0</v>
      </c>
      <c r="N11" s="90"/>
    </row>
    <row r="12" spans="1:18" s="92" customFormat="1" ht="15.75" thickBot="1" x14ac:dyDescent="0.3">
      <c r="A12" s="176" t="s">
        <v>16</v>
      </c>
      <c r="B12" s="177"/>
      <c r="C12" s="178"/>
      <c r="D12" s="127">
        <f>SUM(D8:D11)</f>
        <v>0</v>
      </c>
      <c r="E12" s="127">
        <f>SUM(E8:E11)</f>
        <v>0</v>
      </c>
      <c r="F12" s="91"/>
      <c r="G12" s="95">
        <f>SUM(G8:G11)</f>
        <v>0</v>
      </c>
      <c r="H12" s="91"/>
      <c r="I12" s="96">
        <f>SUM(I8:I11)</f>
        <v>0</v>
      </c>
      <c r="J12" s="127">
        <f>SUM(J8:J11)</f>
        <v>0</v>
      </c>
      <c r="K12" s="128">
        <f>SUM(K8:K11)</f>
        <v>0</v>
      </c>
      <c r="L12" s="127">
        <f>SUM(L8:L11)</f>
        <v>0</v>
      </c>
      <c r="M12" s="127">
        <f>SUM(M8:M11)</f>
        <v>0</v>
      </c>
      <c r="N12" s="97" t="s">
        <v>41</v>
      </c>
    </row>
    <row r="13" spans="1:18" x14ac:dyDescent="0.25">
      <c r="A13" s="1"/>
      <c r="B13" s="1"/>
      <c r="C13" s="1"/>
      <c r="D13" s="1"/>
      <c r="E13" s="1"/>
      <c r="F13" s="1"/>
      <c r="G13" s="1"/>
      <c r="H13" s="1"/>
      <c r="I13" s="1"/>
      <c r="J13" s="1"/>
      <c r="K13" s="1"/>
      <c r="L13" s="1"/>
      <c r="M13" s="1"/>
      <c r="N13" s="1"/>
    </row>
    <row r="14" spans="1:18" x14ac:dyDescent="0.25">
      <c r="A14" s="1"/>
      <c r="B14" s="1"/>
      <c r="C14" s="1"/>
      <c r="D14" s="1"/>
      <c r="E14" s="1"/>
      <c r="F14" s="1"/>
      <c r="G14" s="1"/>
      <c r="H14" s="1"/>
      <c r="I14" s="1"/>
      <c r="J14" s="1"/>
      <c r="K14" s="1"/>
      <c r="L14" s="1"/>
      <c r="M14" s="1"/>
      <c r="N14" s="1"/>
    </row>
    <row r="15" spans="1:18" x14ac:dyDescent="0.25">
      <c r="A15" s="1"/>
      <c r="B15" s="1"/>
      <c r="C15" s="1"/>
      <c r="D15" s="1"/>
      <c r="E15" s="1"/>
      <c r="F15" s="1"/>
      <c r="G15" s="1"/>
      <c r="H15" s="1"/>
      <c r="I15" s="1"/>
      <c r="J15" s="1"/>
      <c r="K15" s="1"/>
      <c r="L15" s="1"/>
      <c r="M15" s="1"/>
      <c r="N15" s="1"/>
    </row>
    <row r="16" spans="1:18" x14ac:dyDescent="0.25">
      <c r="A16" s="1"/>
      <c r="B16" s="1"/>
      <c r="C16" s="1"/>
      <c r="D16" s="1"/>
      <c r="E16" s="1"/>
      <c r="F16" s="1"/>
      <c r="G16" s="1"/>
      <c r="H16" s="1"/>
      <c r="I16" s="1"/>
      <c r="J16" s="1"/>
      <c r="K16" s="1"/>
      <c r="L16" s="1"/>
      <c r="M16" s="1"/>
      <c r="N16" s="1"/>
    </row>
  </sheetData>
  <mergeCells count="18">
    <mergeCell ref="A1:N1"/>
    <mergeCell ref="A2:C2"/>
    <mergeCell ref="D2:F2"/>
    <mergeCell ref="G2:J2"/>
    <mergeCell ref="K2:N2"/>
    <mergeCell ref="P7:Q7"/>
    <mergeCell ref="M5:N5"/>
    <mergeCell ref="A3:N3"/>
    <mergeCell ref="A4:N4"/>
    <mergeCell ref="A6:A7"/>
    <mergeCell ref="B6:B7"/>
    <mergeCell ref="C6:D6"/>
    <mergeCell ref="E6:I6"/>
    <mergeCell ref="J6:J7"/>
    <mergeCell ref="K6:K7"/>
    <mergeCell ref="L6:L7"/>
    <mergeCell ref="M6:M7"/>
    <mergeCell ref="N6:N7"/>
  </mergeCells>
  <dataValidations count="1">
    <dataValidation type="list" allowBlank="1" showInputMessage="1" showErrorMessage="1" sqref="H8:H11" xr:uid="{A3AF4BD2-3E00-4437-A8F0-F8FF46DF7877}">
      <formula1>"-,Yes, No"</formula1>
    </dataValidation>
  </dataValidations>
  <pageMargins left="0.7" right="0.7" top="0.75" bottom="0.75" header="0.3" footer="0.3"/>
  <pageSetup paperSize="9" scale="5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pageSetUpPr fitToPage="1"/>
  </sheetPr>
  <dimension ref="A1:S13"/>
  <sheetViews>
    <sheetView workbookViewId="0">
      <selection activeCell="A4" sqref="A4:O4"/>
    </sheetView>
  </sheetViews>
  <sheetFormatPr defaultColWidth="10.28515625" defaultRowHeight="15" x14ac:dyDescent="0.25"/>
  <cols>
    <col min="1" max="1" width="6.7109375" style="17" customWidth="1"/>
    <col min="2" max="2" width="20.7109375" style="17" customWidth="1"/>
    <col min="3" max="3" width="11.42578125" style="17" bestFit="1" customWidth="1"/>
    <col min="4" max="4" width="18.140625" style="17" bestFit="1" customWidth="1"/>
    <col min="5" max="5" width="17" style="17" bestFit="1" customWidth="1"/>
    <col min="6" max="6" width="13.42578125" style="17" bestFit="1" customWidth="1"/>
    <col min="7" max="7" width="17" style="17" bestFit="1" customWidth="1"/>
    <col min="8" max="12" width="10.42578125" style="17" bestFit="1" customWidth="1"/>
    <col min="13" max="13" width="15" style="17" bestFit="1" customWidth="1"/>
    <col min="14" max="14" width="11.28515625" style="17" bestFit="1" customWidth="1"/>
    <col min="15" max="17" width="10.28515625" style="17"/>
    <col min="18" max="18" width="18.28515625" style="17" bestFit="1" customWidth="1"/>
    <col min="19" max="16384" width="10.28515625" style="17"/>
  </cols>
  <sheetData>
    <row r="1" spans="1:19" x14ac:dyDescent="0.25">
      <c r="A1" s="326" t="s">
        <v>58</v>
      </c>
      <c r="B1" s="327"/>
      <c r="C1" s="327"/>
      <c r="D1" s="327"/>
      <c r="E1" s="327"/>
      <c r="F1" s="327"/>
      <c r="G1" s="327"/>
      <c r="H1" s="327"/>
      <c r="I1" s="327"/>
      <c r="J1" s="327"/>
      <c r="K1" s="327"/>
      <c r="L1" s="327"/>
      <c r="M1" s="327"/>
      <c r="N1" s="327"/>
      <c r="O1" s="328"/>
    </row>
    <row r="2" spans="1:19" x14ac:dyDescent="0.2">
      <c r="A2" s="329" t="s">
        <v>19</v>
      </c>
      <c r="B2" s="330"/>
      <c r="C2" s="330"/>
      <c r="D2" s="331" t="s">
        <v>257</v>
      </c>
      <c r="E2" s="331"/>
      <c r="F2" s="331"/>
      <c r="G2" s="331"/>
      <c r="H2" s="296" t="s">
        <v>66</v>
      </c>
      <c r="I2" s="296"/>
      <c r="J2" s="296"/>
      <c r="K2" s="296"/>
      <c r="L2" s="332" t="s">
        <v>259</v>
      </c>
      <c r="M2" s="332"/>
      <c r="N2" s="332"/>
      <c r="O2" s="333"/>
    </row>
    <row r="3" spans="1:19" x14ac:dyDescent="0.25">
      <c r="A3" s="336" t="s">
        <v>258</v>
      </c>
      <c r="B3" s="337"/>
      <c r="C3" s="337"/>
      <c r="D3" s="337"/>
      <c r="E3" s="337"/>
      <c r="F3" s="337"/>
      <c r="G3" s="337"/>
      <c r="H3" s="337"/>
      <c r="I3" s="337"/>
      <c r="J3" s="337"/>
      <c r="K3" s="337"/>
      <c r="L3" s="337"/>
      <c r="M3" s="337"/>
      <c r="N3" s="337"/>
      <c r="O3" s="338"/>
    </row>
    <row r="4" spans="1:19" x14ac:dyDescent="0.2">
      <c r="A4" s="336" t="s">
        <v>43</v>
      </c>
      <c r="B4" s="337"/>
      <c r="C4" s="337"/>
      <c r="D4" s="337"/>
      <c r="E4" s="337"/>
      <c r="F4" s="337"/>
      <c r="G4" s="337"/>
      <c r="H4" s="337"/>
      <c r="I4" s="337"/>
      <c r="J4" s="337"/>
      <c r="K4" s="337"/>
      <c r="L4" s="337"/>
      <c r="M4" s="337"/>
      <c r="N4" s="337"/>
      <c r="O4" s="338"/>
      <c r="R4" s="211" t="s">
        <v>68</v>
      </c>
      <c r="S4" s="105">
        <f>COUNT(A8:A12)</f>
        <v>0</v>
      </c>
    </row>
    <row r="5" spans="1:19" x14ac:dyDescent="0.25">
      <c r="A5" s="26"/>
      <c r="B5" s="16"/>
      <c r="C5" s="16"/>
      <c r="D5" s="16"/>
      <c r="E5" s="16"/>
      <c r="F5" s="16"/>
      <c r="G5" s="16"/>
      <c r="H5" s="16"/>
      <c r="I5" s="16"/>
      <c r="J5" s="16"/>
      <c r="K5" s="16"/>
      <c r="L5" s="16"/>
      <c r="M5" s="16"/>
      <c r="N5" s="337" t="s">
        <v>1</v>
      </c>
      <c r="O5" s="338"/>
    </row>
    <row r="6" spans="1:19" ht="43.5" customHeight="1" x14ac:dyDescent="0.25">
      <c r="A6" s="305" t="s">
        <v>38</v>
      </c>
      <c r="B6" s="280" t="s">
        <v>21</v>
      </c>
      <c r="C6" s="280" t="s">
        <v>22</v>
      </c>
      <c r="D6" s="280"/>
      <c r="E6" s="280" t="s">
        <v>23</v>
      </c>
      <c r="F6" s="280"/>
      <c r="G6" s="280"/>
      <c r="H6" s="280"/>
      <c r="I6" s="280"/>
      <c r="J6" s="280"/>
      <c r="K6" s="281" t="s">
        <v>24</v>
      </c>
      <c r="L6" s="281" t="s">
        <v>25</v>
      </c>
      <c r="M6" s="281" t="s">
        <v>26</v>
      </c>
      <c r="N6" s="281" t="s">
        <v>27</v>
      </c>
      <c r="O6" s="304" t="s">
        <v>10</v>
      </c>
    </row>
    <row r="7" spans="1:19" ht="57" x14ac:dyDescent="0.25">
      <c r="A7" s="305"/>
      <c r="B7" s="280"/>
      <c r="C7" s="14" t="s">
        <v>28</v>
      </c>
      <c r="D7" s="14" t="s">
        <v>29</v>
      </c>
      <c r="E7" s="14" t="s">
        <v>30</v>
      </c>
      <c r="F7" s="14" t="s">
        <v>31</v>
      </c>
      <c r="G7" s="14" t="s">
        <v>32</v>
      </c>
      <c r="H7" s="14" t="s">
        <v>33</v>
      </c>
      <c r="I7" s="14" t="s">
        <v>34</v>
      </c>
      <c r="J7" s="14" t="s">
        <v>35</v>
      </c>
      <c r="K7" s="281"/>
      <c r="L7" s="281"/>
      <c r="M7" s="281"/>
      <c r="N7" s="281"/>
      <c r="O7" s="304"/>
    </row>
    <row r="8" spans="1:19" x14ac:dyDescent="0.25">
      <c r="A8" s="27"/>
      <c r="B8" s="19"/>
      <c r="C8" s="20"/>
      <c r="D8" s="101"/>
      <c r="E8" s="101"/>
      <c r="F8" s="66"/>
      <c r="G8" s="101"/>
      <c r="H8" s="129"/>
      <c r="I8" s="84" t="s">
        <v>65</v>
      </c>
      <c r="J8" s="99"/>
      <c r="K8" s="101"/>
      <c r="L8" s="101"/>
      <c r="M8" s="101"/>
      <c r="N8" s="104">
        <f>SUM(D8-E8)</f>
        <v>0</v>
      </c>
      <c r="O8" s="67"/>
    </row>
    <row r="9" spans="1:19" x14ac:dyDescent="0.25">
      <c r="A9" s="27"/>
      <c r="B9" s="19"/>
      <c r="C9" s="20"/>
      <c r="D9" s="101"/>
      <c r="E9" s="101"/>
      <c r="F9" s="66"/>
      <c r="G9" s="101"/>
      <c r="H9" s="129"/>
      <c r="I9" s="84" t="s">
        <v>65</v>
      </c>
      <c r="J9" s="99"/>
      <c r="K9" s="101"/>
      <c r="L9" s="101"/>
      <c r="M9" s="101"/>
      <c r="N9" s="104">
        <f t="shared" ref="N9:N10" si="0">SUM(D9-E9)</f>
        <v>0</v>
      </c>
      <c r="O9" s="67"/>
    </row>
    <row r="10" spans="1:19" x14ac:dyDescent="0.25">
      <c r="A10" s="27"/>
      <c r="B10" s="19"/>
      <c r="C10" s="20"/>
      <c r="D10" s="101"/>
      <c r="E10" s="101"/>
      <c r="F10" s="66"/>
      <c r="G10" s="101"/>
      <c r="H10" s="129"/>
      <c r="I10" s="84" t="s">
        <v>65</v>
      </c>
      <c r="J10" s="99"/>
      <c r="K10" s="101"/>
      <c r="L10" s="101"/>
      <c r="M10" s="101"/>
      <c r="N10" s="104">
        <f t="shared" si="0"/>
        <v>0</v>
      </c>
      <c r="O10" s="67"/>
    </row>
    <row r="11" spans="1:19" x14ac:dyDescent="0.25">
      <c r="A11" s="27"/>
      <c r="B11" s="19"/>
      <c r="C11" s="20"/>
      <c r="D11" s="101"/>
      <c r="E11" s="101"/>
      <c r="F11" s="66"/>
      <c r="G11" s="101"/>
      <c r="H11" s="129"/>
      <c r="I11" s="84" t="s">
        <v>65</v>
      </c>
      <c r="J11" s="99"/>
      <c r="K11" s="101"/>
      <c r="L11" s="101"/>
      <c r="M11" s="101"/>
      <c r="N11" s="104">
        <f>SUM(D11-E11)</f>
        <v>0</v>
      </c>
      <c r="O11" s="67"/>
    </row>
    <row r="12" spans="1:19" x14ac:dyDescent="0.25">
      <c r="A12" s="27"/>
      <c r="B12" s="19"/>
      <c r="C12" s="20"/>
      <c r="D12" s="101"/>
      <c r="E12" s="101"/>
      <c r="F12" s="66"/>
      <c r="G12" s="101"/>
      <c r="H12" s="129"/>
      <c r="I12" s="84" t="s">
        <v>65</v>
      </c>
      <c r="J12" s="99"/>
      <c r="K12" s="101"/>
      <c r="L12" s="101"/>
      <c r="M12" s="101"/>
      <c r="N12" s="104">
        <f>SUM(D12-E12)</f>
        <v>0</v>
      </c>
      <c r="O12" s="67"/>
    </row>
    <row r="13" spans="1:19" s="18" customFormat="1" thickBot="1" x14ac:dyDescent="0.3">
      <c r="A13" s="334" t="s">
        <v>16</v>
      </c>
      <c r="B13" s="335"/>
      <c r="C13" s="335"/>
      <c r="D13" s="116">
        <f t="shared" ref="D13:L13" si="1">SUM(D8:D12)</f>
        <v>0</v>
      </c>
      <c r="E13" s="116">
        <f>SUM(E8:E12)</f>
        <v>0</v>
      </c>
      <c r="F13" s="28"/>
      <c r="G13" s="102">
        <f t="shared" si="1"/>
        <v>0</v>
      </c>
      <c r="H13" s="130">
        <f t="shared" si="1"/>
        <v>0</v>
      </c>
      <c r="I13" s="103"/>
      <c r="J13" s="100">
        <f t="shared" si="1"/>
        <v>0</v>
      </c>
      <c r="K13" s="116">
        <f>SUM(K8:K12)</f>
        <v>0</v>
      </c>
      <c r="L13" s="102">
        <f t="shared" si="1"/>
        <v>0</v>
      </c>
      <c r="M13" s="116">
        <f>SUM(M8:M12)</f>
        <v>0</v>
      </c>
      <c r="N13" s="117">
        <f>SUM(N8:N12)</f>
        <v>0</v>
      </c>
      <c r="O13" s="29"/>
    </row>
  </sheetData>
  <mergeCells count="18">
    <mergeCell ref="H2:K2"/>
    <mergeCell ref="N5:O5"/>
    <mergeCell ref="A13:C13"/>
    <mergeCell ref="O6:O7"/>
    <mergeCell ref="A1:O1"/>
    <mergeCell ref="L2:O2"/>
    <mergeCell ref="A3:O3"/>
    <mergeCell ref="A4:O4"/>
    <mergeCell ref="C6:D6"/>
    <mergeCell ref="E6:J6"/>
    <mergeCell ref="K6:K7"/>
    <mergeCell ref="L6:L7"/>
    <mergeCell ref="M6:M7"/>
    <mergeCell ref="N6:N7"/>
    <mergeCell ref="A6:A7"/>
    <mergeCell ref="B6:B7"/>
    <mergeCell ref="A2:C2"/>
    <mergeCell ref="D2:G2"/>
  </mergeCells>
  <dataValidations count="1">
    <dataValidation type="list" allowBlank="1" showInputMessage="1" showErrorMessage="1" sqref="I8:I12" xr:uid="{357E3A1F-4C7D-4BDF-8012-5021C69C6FE4}">
      <formula1>"-,Yes, No"</formula1>
    </dataValidation>
  </dataValidations>
  <pageMargins left="0.7" right="0.7" top="0.75" bottom="0.75" header="0.3" footer="0.3"/>
  <pageSetup paperSize="9" scale="5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pageSetUpPr fitToPage="1"/>
  </sheetPr>
  <dimension ref="A1:R20"/>
  <sheetViews>
    <sheetView workbookViewId="0">
      <selection activeCell="A4" sqref="A4:N4"/>
    </sheetView>
  </sheetViews>
  <sheetFormatPr defaultColWidth="8.7109375" defaultRowHeight="15" x14ac:dyDescent="0.25"/>
  <cols>
    <col min="1" max="1" width="7.7109375" style="5" bestFit="1" customWidth="1"/>
    <col min="2" max="2" width="19.7109375" style="3" customWidth="1"/>
    <col min="3" max="3" width="12.28515625" style="4" bestFit="1" customWidth="1"/>
    <col min="4" max="5" width="18" style="3" bestFit="1" customWidth="1"/>
    <col min="6" max="6" width="10" style="3" customWidth="1"/>
    <col min="7" max="7" width="12.42578125" style="3" customWidth="1"/>
    <col min="8" max="8" width="8.7109375" style="3" bestFit="1" customWidth="1"/>
    <col min="9" max="9" width="10.42578125" style="3" bestFit="1" customWidth="1"/>
    <col min="10" max="10" width="10.42578125" style="3" customWidth="1"/>
    <col min="11" max="11" width="14.42578125" style="3" bestFit="1" customWidth="1"/>
    <col min="12" max="12" width="8.85546875" style="3" bestFit="1" customWidth="1"/>
    <col min="13" max="13" width="13.42578125" style="3" customWidth="1"/>
    <col min="14" max="14" width="17.5703125" style="63" customWidth="1"/>
    <col min="15" max="16" width="8.7109375" style="3"/>
    <col min="17" max="17" width="18.28515625" style="3" bestFit="1" customWidth="1"/>
    <col min="18" max="16384" width="8.7109375" style="3"/>
  </cols>
  <sheetData>
    <row r="1" spans="1:18" x14ac:dyDescent="0.25">
      <c r="A1" s="351" t="s">
        <v>59</v>
      </c>
      <c r="B1" s="352"/>
      <c r="C1" s="352"/>
      <c r="D1" s="352"/>
      <c r="E1" s="352"/>
      <c r="F1" s="352"/>
      <c r="G1" s="352"/>
      <c r="H1" s="352"/>
      <c r="I1" s="352"/>
      <c r="J1" s="352"/>
      <c r="K1" s="352"/>
      <c r="L1" s="352"/>
      <c r="M1" s="352"/>
      <c r="N1" s="353"/>
    </row>
    <row r="2" spans="1:18" x14ac:dyDescent="0.2">
      <c r="A2" s="354" t="s">
        <v>19</v>
      </c>
      <c r="B2" s="355"/>
      <c r="C2" s="355"/>
      <c r="D2" s="356" t="s">
        <v>257</v>
      </c>
      <c r="E2" s="357"/>
      <c r="F2" s="357"/>
      <c r="G2" s="296" t="s">
        <v>66</v>
      </c>
      <c r="H2" s="296"/>
      <c r="I2" s="296"/>
      <c r="J2" s="296"/>
      <c r="K2" s="358" t="s">
        <v>259</v>
      </c>
      <c r="L2" s="358"/>
      <c r="M2" s="358"/>
      <c r="N2" s="359"/>
    </row>
    <row r="3" spans="1:18" x14ac:dyDescent="0.25">
      <c r="A3" s="339" t="s">
        <v>258</v>
      </c>
      <c r="B3" s="340"/>
      <c r="C3" s="340"/>
      <c r="D3" s="340"/>
      <c r="E3" s="340"/>
      <c r="F3" s="340"/>
      <c r="G3" s="340"/>
      <c r="H3" s="340"/>
      <c r="I3" s="340"/>
      <c r="J3" s="340"/>
      <c r="K3" s="340"/>
      <c r="L3" s="340"/>
      <c r="M3" s="340"/>
      <c r="N3" s="341"/>
    </row>
    <row r="4" spans="1:18" x14ac:dyDescent="0.2">
      <c r="A4" s="339" t="s">
        <v>44</v>
      </c>
      <c r="B4" s="340"/>
      <c r="C4" s="340"/>
      <c r="D4" s="340"/>
      <c r="E4" s="340"/>
      <c r="F4" s="340"/>
      <c r="G4" s="340"/>
      <c r="H4" s="340"/>
      <c r="I4" s="340"/>
      <c r="J4" s="340"/>
      <c r="K4" s="340"/>
      <c r="L4" s="340"/>
      <c r="M4" s="340"/>
      <c r="N4" s="341"/>
      <c r="Q4" s="211" t="s">
        <v>68</v>
      </c>
      <c r="R4" s="105">
        <f>COUNT(A8:A11)</f>
        <v>0</v>
      </c>
    </row>
    <row r="5" spans="1:18" x14ac:dyDescent="0.25">
      <c r="A5" s="38"/>
      <c r="B5" s="30"/>
      <c r="C5" s="31"/>
      <c r="D5" s="62"/>
      <c r="E5" s="62"/>
      <c r="F5" s="62"/>
      <c r="G5" s="62"/>
      <c r="H5" s="62"/>
      <c r="I5" s="62"/>
      <c r="J5" s="30"/>
      <c r="K5" s="30"/>
      <c r="L5" s="30"/>
      <c r="M5" s="340" t="s">
        <v>1</v>
      </c>
      <c r="N5" s="341"/>
    </row>
    <row r="6" spans="1:18" s="35" customFormat="1" ht="16.149999999999999" customHeight="1" x14ac:dyDescent="0.25">
      <c r="A6" s="342" t="s">
        <v>36</v>
      </c>
      <c r="B6" s="344" t="s">
        <v>21</v>
      </c>
      <c r="C6" s="346" t="s">
        <v>22</v>
      </c>
      <c r="D6" s="347"/>
      <c r="E6" s="346" t="s">
        <v>23</v>
      </c>
      <c r="F6" s="348"/>
      <c r="G6" s="348"/>
      <c r="H6" s="348"/>
      <c r="I6" s="347"/>
      <c r="J6" s="349" t="s">
        <v>24</v>
      </c>
      <c r="K6" s="349" t="s">
        <v>25</v>
      </c>
      <c r="L6" s="349" t="s">
        <v>26</v>
      </c>
      <c r="M6" s="349" t="s">
        <v>27</v>
      </c>
      <c r="N6" s="360" t="s">
        <v>10</v>
      </c>
    </row>
    <row r="7" spans="1:18" ht="71.25" x14ac:dyDescent="0.25">
      <c r="A7" s="343"/>
      <c r="B7" s="345"/>
      <c r="C7" s="36" t="s">
        <v>28</v>
      </c>
      <c r="D7" s="37" t="s">
        <v>29</v>
      </c>
      <c r="E7" s="37" t="s">
        <v>30</v>
      </c>
      <c r="F7" s="37" t="s">
        <v>31</v>
      </c>
      <c r="G7" s="37" t="s">
        <v>33</v>
      </c>
      <c r="H7" s="37" t="s">
        <v>34</v>
      </c>
      <c r="I7" s="37" t="s">
        <v>35</v>
      </c>
      <c r="J7" s="350"/>
      <c r="K7" s="350"/>
      <c r="L7" s="350"/>
      <c r="M7" s="350"/>
      <c r="N7" s="361"/>
    </row>
    <row r="8" spans="1:18" x14ac:dyDescent="0.25">
      <c r="A8" s="68"/>
      <c r="B8" s="54"/>
      <c r="C8" s="32"/>
      <c r="D8" s="110"/>
      <c r="E8" s="110"/>
      <c r="F8" s="57"/>
      <c r="G8" s="101"/>
      <c r="H8" s="84"/>
      <c r="I8" s="99"/>
      <c r="J8" s="101"/>
      <c r="K8" s="101"/>
      <c r="L8" s="101"/>
      <c r="M8" s="101"/>
      <c r="N8" s="70"/>
    </row>
    <row r="9" spans="1:18" x14ac:dyDescent="0.25">
      <c r="A9" s="68"/>
      <c r="B9" s="55"/>
      <c r="C9" s="32"/>
      <c r="D9" s="109"/>
      <c r="E9" s="109"/>
      <c r="F9" s="57"/>
      <c r="G9" s="101"/>
      <c r="H9" s="84" t="s">
        <v>65</v>
      </c>
      <c r="I9" s="99"/>
      <c r="J9" s="101"/>
      <c r="K9" s="101"/>
      <c r="L9" s="101"/>
      <c r="M9" s="101">
        <f t="shared" ref="M9:M11" si="0">SUM(D9-E9)</f>
        <v>0</v>
      </c>
      <c r="N9" s="70"/>
    </row>
    <row r="10" spans="1:18" x14ac:dyDescent="0.25">
      <c r="A10" s="69"/>
      <c r="B10" s="55"/>
      <c r="C10" s="32"/>
      <c r="D10" s="111"/>
      <c r="E10" s="111"/>
      <c r="F10" s="64"/>
      <c r="G10" s="108"/>
      <c r="H10" s="84" t="s">
        <v>65</v>
      </c>
      <c r="I10" s="112"/>
      <c r="J10" s="108"/>
      <c r="K10" s="108"/>
      <c r="L10" s="108"/>
      <c r="M10" s="101">
        <f t="shared" si="0"/>
        <v>0</v>
      </c>
      <c r="N10" s="71"/>
    </row>
    <row r="11" spans="1:18" x14ac:dyDescent="0.25">
      <c r="A11" s="69"/>
      <c r="B11" s="55"/>
      <c r="C11" s="32"/>
      <c r="D11" s="111"/>
      <c r="E11" s="111"/>
      <c r="F11" s="61"/>
      <c r="G11" s="101"/>
      <c r="H11" s="84" t="s">
        <v>65</v>
      </c>
      <c r="I11" s="112"/>
      <c r="J11" s="108"/>
      <c r="K11" s="108"/>
      <c r="L11" s="108"/>
      <c r="M11" s="101">
        <f t="shared" si="0"/>
        <v>0</v>
      </c>
      <c r="N11" s="65"/>
    </row>
    <row r="12" spans="1:18" ht="15.75" thickBot="1" x14ac:dyDescent="0.3">
      <c r="A12" s="362" t="s">
        <v>16</v>
      </c>
      <c r="B12" s="363"/>
      <c r="C12" s="364"/>
      <c r="D12" s="118">
        <f>SUM(D8:D11)</f>
        <v>0</v>
      </c>
      <c r="E12" s="118">
        <f>SUM(E8:E11)</f>
        <v>0</v>
      </c>
      <c r="F12" s="33">
        <f>SUM(F8:F9)</f>
        <v>0</v>
      </c>
      <c r="G12" s="121">
        <f>SUM(G8:G9)</f>
        <v>0</v>
      </c>
      <c r="H12" s="33">
        <f>SUM(H8:H9)</f>
        <v>0</v>
      </c>
      <c r="I12" s="113">
        <f>SUM(I8:I11)</f>
        <v>0</v>
      </c>
      <c r="J12" s="120">
        <f>SUM(J8:J9)</f>
        <v>0</v>
      </c>
      <c r="K12" s="123">
        <f>SUM(K8:K9)</f>
        <v>0</v>
      </c>
      <c r="L12" s="120">
        <f>SUM(L8:L9)</f>
        <v>0</v>
      </c>
      <c r="M12" s="122">
        <f>SUM(M8:M11)</f>
        <v>0</v>
      </c>
      <c r="N12" s="34"/>
    </row>
    <row r="20" spans="3:3" x14ac:dyDescent="0.25">
      <c r="C20" s="3"/>
    </row>
  </sheetData>
  <sortState xmlns:xlrd2="http://schemas.microsoft.com/office/spreadsheetml/2017/richdata2" ref="A8:N12">
    <sortCondition ref="C8:C12"/>
  </sortState>
  <mergeCells count="18">
    <mergeCell ref="A12:C12"/>
    <mergeCell ref="A3:N3"/>
    <mergeCell ref="A1:N1"/>
    <mergeCell ref="A2:C2"/>
    <mergeCell ref="D2:F2"/>
    <mergeCell ref="G2:J2"/>
    <mergeCell ref="K2:N2"/>
    <mergeCell ref="A4:N4"/>
    <mergeCell ref="A6:A7"/>
    <mergeCell ref="B6:B7"/>
    <mergeCell ref="C6:D6"/>
    <mergeCell ref="E6:I6"/>
    <mergeCell ref="J6:J7"/>
    <mergeCell ref="K6:K7"/>
    <mergeCell ref="L6:L7"/>
    <mergeCell ref="M6:M7"/>
    <mergeCell ref="N6:N7"/>
    <mergeCell ref="M5:N5"/>
  </mergeCells>
  <dataValidations count="1">
    <dataValidation type="list" allowBlank="1" showInputMessage="1" showErrorMessage="1" sqref="H8:H11" xr:uid="{C6003EE0-5327-4CEF-A6A9-E55551D35485}">
      <formula1>"-,Yes, No"</formula1>
    </dataValidation>
  </dataValidations>
  <pageMargins left="0.7" right="0.7" top="0.75" bottom="0.75" header="0.3" footer="0.3"/>
  <pageSetup paperSize="5"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pageSetUpPr fitToPage="1"/>
  </sheetPr>
  <dimension ref="A1:R12"/>
  <sheetViews>
    <sheetView workbookViewId="0">
      <selection activeCell="A4" sqref="A4:N4"/>
    </sheetView>
  </sheetViews>
  <sheetFormatPr defaultColWidth="8.7109375" defaultRowHeight="15" x14ac:dyDescent="0.25"/>
  <cols>
    <col min="1" max="1" width="8.7109375" style="17"/>
    <col min="2" max="2" width="20.85546875" style="17" customWidth="1"/>
    <col min="3" max="3" width="19.7109375" style="17" customWidth="1"/>
    <col min="4" max="4" width="8.7109375" style="17" customWidth="1"/>
    <col min="5" max="6" width="9.28515625" style="17" bestFit="1" customWidth="1"/>
    <col min="7" max="8" width="8.7109375" style="17"/>
    <col min="9" max="9" width="10.140625" style="17" customWidth="1"/>
    <col min="10" max="10" width="13.5703125" style="17" customWidth="1"/>
    <col min="11" max="11" width="11" style="17" customWidth="1"/>
    <col min="12" max="12" width="12.140625" style="17" customWidth="1"/>
    <col min="13" max="13" width="9.28515625" style="17" bestFit="1" customWidth="1"/>
    <col min="14" max="16" width="8.7109375" style="17"/>
    <col min="17" max="17" width="18.28515625" style="17" bestFit="1" customWidth="1"/>
    <col min="18" max="16384" width="8.7109375" style="17"/>
  </cols>
  <sheetData>
    <row r="1" spans="1:18" x14ac:dyDescent="0.25">
      <c r="A1" s="326" t="s">
        <v>60</v>
      </c>
      <c r="B1" s="327"/>
      <c r="C1" s="327"/>
      <c r="D1" s="327"/>
      <c r="E1" s="327"/>
      <c r="F1" s="327"/>
      <c r="G1" s="327"/>
      <c r="H1" s="327"/>
      <c r="I1" s="327"/>
      <c r="J1" s="327"/>
      <c r="K1" s="327"/>
      <c r="L1" s="327"/>
      <c r="M1" s="327"/>
      <c r="N1" s="328"/>
    </row>
    <row r="2" spans="1:18" ht="16.149999999999999" customHeight="1" x14ac:dyDescent="0.25">
      <c r="A2" s="371" t="s">
        <v>19</v>
      </c>
      <c r="B2" s="372"/>
      <c r="C2" s="373" t="s">
        <v>257</v>
      </c>
      <c r="D2" s="373"/>
      <c r="E2" s="373"/>
      <c r="F2" s="373"/>
      <c r="G2" s="374"/>
      <c r="H2" s="375" t="s">
        <v>67</v>
      </c>
      <c r="I2" s="375"/>
      <c r="J2" s="375"/>
      <c r="K2" s="332" t="s">
        <v>259</v>
      </c>
      <c r="L2" s="332"/>
      <c r="M2" s="332"/>
      <c r="N2" s="333"/>
    </row>
    <row r="3" spans="1:18" x14ac:dyDescent="0.2">
      <c r="A3" s="297" t="s">
        <v>260</v>
      </c>
      <c r="B3" s="291"/>
      <c r="C3" s="291"/>
      <c r="D3" s="291"/>
      <c r="E3" s="291"/>
      <c r="F3" s="291"/>
      <c r="G3" s="291"/>
      <c r="H3" s="291"/>
      <c r="I3" s="291"/>
      <c r="J3" s="291"/>
      <c r="K3" s="291"/>
      <c r="L3" s="291"/>
      <c r="M3" s="291"/>
      <c r="N3" s="298"/>
    </row>
    <row r="4" spans="1:18" x14ac:dyDescent="0.2">
      <c r="A4" s="297" t="s">
        <v>48</v>
      </c>
      <c r="B4" s="291"/>
      <c r="C4" s="291"/>
      <c r="D4" s="291"/>
      <c r="E4" s="291"/>
      <c r="F4" s="291"/>
      <c r="G4" s="291"/>
      <c r="H4" s="291"/>
      <c r="I4" s="291"/>
      <c r="J4" s="291"/>
      <c r="K4" s="291"/>
      <c r="L4" s="291"/>
      <c r="M4" s="291"/>
      <c r="N4" s="298"/>
      <c r="Q4" s="211" t="s">
        <v>68</v>
      </c>
      <c r="R4" s="105">
        <f>COUNT(A8:A11)</f>
        <v>0</v>
      </c>
    </row>
    <row r="5" spans="1:18" x14ac:dyDescent="0.2">
      <c r="A5" s="24"/>
      <c r="B5" s="23"/>
      <c r="C5" s="23"/>
      <c r="D5" s="23"/>
      <c r="E5" s="23"/>
      <c r="F5" s="23"/>
      <c r="G5" s="23"/>
      <c r="H5" s="23"/>
      <c r="I5" s="23"/>
      <c r="J5" s="23"/>
      <c r="K5" s="23"/>
      <c r="L5" s="23"/>
      <c r="M5" s="330" t="s">
        <v>1</v>
      </c>
      <c r="N5" s="367"/>
    </row>
    <row r="6" spans="1:18" ht="25.9" customHeight="1" x14ac:dyDescent="0.25">
      <c r="A6" s="305" t="s">
        <v>36</v>
      </c>
      <c r="B6" s="280" t="s">
        <v>45</v>
      </c>
      <c r="C6" s="280" t="s">
        <v>46</v>
      </c>
      <c r="D6" s="280" t="s">
        <v>22</v>
      </c>
      <c r="E6" s="280"/>
      <c r="F6" s="280" t="s">
        <v>23</v>
      </c>
      <c r="G6" s="280"/>
      <c r="H6" s="280"/>
      <c r="I6" s="280"/>
      <c r="J6" s="280" t="s">
        <v>24</v>
      </c>
      <c r="K6" s="280" t="s">
        <v>25</v>
      </c>
      <c r="L6" s="280" t="s">
        <v>27</v>
      </c>
      <c r="M6" s="280" t="s">
        <v>26</v>
      </c>
      <c r="N6" s="365" t="s">
        <v>10</v>
      </c>
    </row>
    <row r="7" spans="1:18" ht="87" customHeight="1" x14ac:dyDescent="0.25">
      <c r="A7" s="305"/>
      <c r="B7" s="366"/>
      <c r="C7" s="280"/>
      <c r="D7" s="83" t="s">
        <v>28</v>
      </c>
      <c r="E7" s="83" t="s">
        <v>29</v>
      </c>
      <c r="F7" s="83" t="s">
        <v>30</v>
      </c>
      <c r="G7" s="83" t="s">
        <v>31</v>
      </c>
      <c r="H7" s="83" t="s">
        <v>34</v>
      </c>
      <c r="I7" s="83" t="s">
        <v>47</v>
      </c>
      <c r="J7" s="280"/>
      <c r="K7" s="280"/>
      <c r="L7" s="280"/>
      <c r="M7" s="280"/>
      <c r="N7" s="365"/>
    </row>
    <row r="8" spans="1:18" x14ac:dyDescent="0.25">
      <c r="A8" s="131"/>
      <c r="B8" s="132"/>
      <c r="C8" s="132"/>
      <c r="D8" s="133"/>
      <c r="E8" s="134"/>
      <c r="F8" s="134"/>
      <c r="G8" s="135"/>
      <c r="H8" s="136" t="s">
        <v>65</v>
      </c>
      <c r="I8" s="137"/>
      <c r="J8" s="138"/>
      <c r="K8" s="138"/>
      <c r="L8" s="134">
        <f t="shared" ref="L8:L11" si="0">SUM(E8-F8)</f>
        <v>0</v>
      </c>
      <c r="M8" s="138"/>
      <c r="N8" s="139"/>
    </row>
    <row r="9" spans="1:18" x14ac:dyDescent="0.25">
      <c r="A9" s="131"/>
      <c r="B9" s="132"/>
      <c r="C9" s="132"/>
      <c r="D9" s="133"/>
      <c r="E9" s="134"/>
      <c r="F9" s="134"/>
      <c r="G9" s="135"/>
      <c r="H9" s="136" t="s">
        <v>65</v>
      </c>
      <c r="I9" s="137"/>
      <c r="J9" s="134"/>
      <c r="K9" s="138"/>
      <c r="L9" s="134">
        <f>SUM(E9-F9)</f>
        <v>0</v>
      </c>
      <c r="M9" s="134"/>
      <c r="N9" s="139"/>
    </row>
    <row r="10" spans="1:18" x14ac:dyDescent="0.25">
      <c r="A10" s="131"/>
      <c r="B10" s="132"/>
      <c r="C10" s="132"/>
      <c r="D10" s="133"/>
      <c r="E10" s="134"/>
      <c r="F10" s="134"/>
      <c r="G10" s="135"/>
      <c r="H10" s="136" t="s">
        <v>65</v>
      </c>
      <c r="I10" s="137"/>
      <c r="J10" s="134"/>
      <c r="K10" s="138"/>
      <c r="L10" s="134">
        <f t="shared" si="0"/>
        <v>0</v>
      </c>
      <c r="M10" s="134"/>
      <c r="N10" s="139"/>
    </row>
    <row r="11" spans="1:18" x14ac:dyDescent="0.25">
      <c r="A11" s="140"/>
      <c r="B11" s="141"/>
      <c r="C11" s="141"/>
      <c r="D11" s="142"/>
      <c r="E11" s="134"/>
      <c r="F11" s="134"/>
      <c r="G11" s="135"/>
      <c r="H11" s="136" t="s">
        <v>65</v>
      </c>
      <c r="I11" s="137"/>
      <c r="J11" s="134"/>
      <c r="K11" s="138"/>
      <c r="L11" s="134">
        <f t="shared" si="0"/>
        <v>0</v>
      </c>
      <c r="M11" s="134"/>
      <c r="N11" s="139"/>
    </row>
    <row r="12" spans="1:18" ht="15" customHeight="1" thickBot="1" x14ac:dyDescent="0.3">
      <c r="A12" s="368" t="s">
        <v>16</v>
      </c>
      <c r="B12" s="369"/>
      <c r="C12" s="369"/>
      <c r="D12" s="370"/>
      <c r="E12" s="144">
        <f>SUM(E8:E11)</f>
        <v>0</v>
      </c>
      <c r="F12" s="144">
        <f>SUM(F8:F11)</f>
        <v>0</v>
      </c>
      <c r="G12" s="91"/>
      <c r="H12" s="91"/>
      <c r="I12" s="96">
        <f>SUM(I8:I11)</f>
        <v>0</v>
      </c>
      <c r="J12" s="144">
        <f>SUM(J8:J11)</f>
        <v>0</v>
      </c>
      <c r="K12" s="95">
        <f>SUM(K8:K11)</f>
        <v>0</v>
      </c>
      <c r="L12" s="144">
        <f>SUM(L8:L11)</f>
        <v>0</v>
      </c>
      <c r="M12" s="144">
        <f>SUM(M8:M11)</f>
        <v>0</v>
      </c>
      <c r="N12" s="124"/>
    </row>
  </sheetData>
  <mergeCells count="19">
    <mergeCell ref="A1:N1"/>
    <mergeCell ref="H2:J2"/>
    <mergeCell ref="K2:N2"/>
    <mergeCell ref="A3:N3"/>
    <mergeCell ref="A4:N4"/>
    <mergeCell ref="N6:N7"/>
    <mergeCell ref="B6:B7"/>
    <mergeCell ref="M5:N5"/>
    <mergeCell ref="A12:D12"/>
    <mergeCell ref="A2:B2"/>
    <mergeCell ref="C2:G2"/>
    <mergeCell ref="A6:A7"/>
    <mergeCell ref="C6:C7"/>
    <mergeCell ref="D6:E6"/>
    <mergeCell ref="F6:I6"/>
    <mergeCell ref="J6:J7"/>
    <mergeCell ref="K6:K7"/>
    <mergeCell ref="L6:L7"/>
    <mergeCell ref="M6:M7"/>
  </mergeCells>
  <dataValidations count="1">
    <dataValidation type="list" allowBlank="1" showInputMessage="1" showErrorMessage="1" sqref="H8:H11" xr:uid="{4ED68A92-6A73-493A-B4FF-73A5039DEC7C}">
      <formula1>"-,Yes, No"</formula1>
    </dataValidation>
  </dataValidations>
  <pageMargins left="0.7" right="0.7" top="0.75" bottom="0.75" header="0.3" footer="0.3"/>
  <pageSetup paperSize="9" scale="6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pageSetUpPr fitToPage="1"/>
  </sheetPr>
  <dimension ref="A1:R31"/>
  <sheetViews>
    <sheetView workbookViewId="0">
      <pane xSplit="1" ySplit="8" topLeftCell="B21" activePane="bottomRight" state="frozen"/>
      <selection pane="topRight" activeCell="B1" sqref="B1"/>
      <selection pane="bottomLeft" activeCell="A9" sqref="A9"/>
      <selection pane="bottomRight" activeCell="C9" sqref="A9:N30"/>
    </sheetView>
  </sheetViews>
  <sheetFormatPr defaultColWidth="8.7109375" defaultRowHeight="15" x14ac:dyDescent="0.25"/>
  <cols>
    <col min="1" max="1" width="8.7109375" style="17"/>
    <col min="2" max="2" width="22" style="17" bestFit="1" customWidth="1"/>
    <col min="3" max="3" width="36" style="17" bestFit="1" customWidth="1"/>
    <col min="4" max="4" width="10.28515625" style="17" bestFit="1" customWidth="1"/>
    <col min="5" max="5" width="16" style="188" bestFit="1" customWidth="1"/>
    <col min="6" max="6" width="19.42578125" style="17" customWidth="1"/>
    <col min="7" max="9" width="8.7109375" style="17"/>
    <col min="10" max="10" width="12.28515625" style="17" customWidth="1"/>
    <col min="11" max="11" width="12.5703125" style="17" customWidth="1"/>
    <col min="12" max="12" width="16.42578125" style="188" bestFit="1" customWidth="1"/>
    <col min="13" max="13" width="8.7109375" style="17"/>
    <col min="14" max="14" width="11.85546875" style="17" customWidth="1"/>
    <col min="15" max="15" width="8.7109375" style="17"/>
    <col min="16" max="16" width="9" style="17" customWidth="1"/>
    <col min="17" max="17" width="18.28515625" style="17" bestFit="1" customWidth="1"/>
    <col min="18" max="16384" width="8.7109375" style="17"/>
  </cols>
  <sheetData>
    <row r="1" spans="1:18" x14ac:dyDescent="0.25">
      <c r="A1" s="326" t="s">
        <v>56</v>
      </c>
      <c r="B1" s="327"/>
      <c r="C1" s="327"/>
      <c r="D1" s="327"/>
      <c r="E1" s="327"/>
      <c r="F1" s="327"/>
      <c r="G1" s="327"/>
      <c r="H1" s="327"/>
      <c r="I1" s="327"/>
      <c r="J1" s="327"/>
      <c r="K1" s="327"/>
      <c r="L1" s="327"/>
      <c r="M1" s="327"/>
      <c r="N1" s="328"/>
    </row>
    <row r="2" spans="1:18" ht="14.45" customHeight="1" x14ac:dyDescent="0.25">
      <c r="A2" s="371" t="s">
        <v>19</v>
      </c>
      <c r="B2" s="372"/>
      <c r="C2" s="373" t="s">
        <v>257</v>
      </c>
      <c r="D2" s="373"/>
      <c r="E2" s="373"/>
      <c r="F2" s="373"/>
      <c r="G2" s="374"/>
      <c r="H2" s="375" t="s">
        <v>67</v>
      </c>
      <c r="I2" s="375"/>
      <c r="J2" s="375"/>
      <c r="K2" s="332" t="s">
        <v>259</v>
      </c>
      <c r="L2" s="332"/>
      <c r="M2" s="332"/>
      <c r="N2" s="333"/>
    </row>
    <row r="3" spans="1:18" x14ac:dyDescent="0.2">
      <c r="A3" s="297" t="s">
        <v>260</v>
      </c>
      <c r="B3" s="291"/>
      <c r="C3" s="291"/>
      <c r="D3" s="291"/>
      <c r="E3" s="291"/>
      <c r="F3" s="291"/>
      <c r="G3" s="291"/>
      <c r="H3" s="291"/>
      <c r="I3" s="291"/>
      <c r="J3" s="291"/>
      <c r="K3" s="291"/>
      <c r="L3" s="291"/>
      <c r="M3" s="291"/>
      <c r="N3" s="298"/>
    </row>
    <row r="4" spans="1:18" x14ac:dyDescent="0.2">
      <c r="A4" s="297" t="s">
        <v>49</v>
      </c>
      <c r="B4" s="291"/>
      <c r="C4" s="291"/>
      <c r="D4" s="291"/>
      <c r="E4" s="291"/>
      <c r="F4" s="291"/>
      <c r="G4" s="291"/>
      <c r="H4" s="291"/>
      <c r="I4" s="291"/>
      <c r="J4" s="291"/>
      <c r="K4" s="291"/>
      <c r="L4" s="291"/>
      <c r="M4" s="291"/>
      <c r="N4" s="298"/>
      <c r="Q4" s="211" t="s">
        <v>68</v>
      </c>
      <c r="R4" s="105">
        <f>COUNT(A9:A30)</f>
        <v>0</v>
      </c>
    </row>
    <row r="5" spans="1:18" x14ac:dyDescent="0.2">
      <c r="A5" s="24"/>
      <c r="B5" s="23"/>
      <c r="C5" s="23"/>
      <c r="D5" s="23"/>
      <c r="E5" s="185"/>
      <c r="F5" s="23"/>
      <c r="G5" s="23"/>
      <c r="H5" s="23"/>
      <c r="I5" s="23"/>
      <c r="J5" s="23"/>
      <c r="K5" s="23"/>
      <c r="L5" s="185"/>
      <c r="M5" s="23"/>
      <c r="N5" s="25"/>
    </row>
    <row r="6" spans="1:18" x14ac:dyDescent="0.25">
      <c r="A6" s="24"/>
      <c r="B6" s="23"/>
      <c r="C6" s="23"/>
      <c r="D6" s="23"/>
      <c r="E6" s="185"/>
      <c r="F6" s="23"/>
      <c r="G6" s="23"/>
      <c r="H6" s="23"/>
      <c r="I6" s="23"/>
      <c r="J6" s="23"/>
      <c r="K6" s="23"/>
      <c r="L6" s="185"/>
      <c r="M6" s="291" t="s">
        <v>1</v>
      </c>
      <c r="N6" s="292"/>
    </row>
    <row r="7" spans="1:18" s="51" customFormat="1" ht="33" customHeight="1" x14ac:dyDescent="0.25">
      <c r="A7" s="325" t="s">
        <v>36</v>
      </c>
      <c r="B7" s="281" t="s">
        <v>45</v>
      </c>
      <c r="C7" s="281" t="s">
        <v>21</v>
      </c>
      <c r="D7" s="280" t="s">
        <v>22</v>
      </c>
      <c r="E7" s="280"/>
      <c r="F7" s="280" t="s">
        <v>23</v>
      </c>
      <c r="G7" s="280"/>
      <c r="H7" s="280"/>
      <c r="I7" s="280"/>
      <c r="J7" s="281" t="s">
        <v>24</v>
      </c>
      <c r="K7" s="281" t="s">
        <v>25</v>
      </c>
      <c r="L7" s="377" t="s">
        <v>27</v>
      </c>
      <c r="M7" s="281" t="s">
        <v>26</v>
      </c>
      <c r="N7" s="304" t="s">
        <v>10</v>
      </c>
    </row>
    <row r="8" spans="1:18" s="51" customFormat="1" ht="57" x14ac:dyDescent="0.25">
      <c r="A8" s="325"/>
      <c r="B8" s="376"/>
      <c r="C8" s="281"/>
      <c r="D8" s="14" t="s">
        <v>28</v>
      </c>
      <c r="E8" s="186" t="s">
        <v>29</v>
      </c>
      <c r="F8" s="14" t="s">
        <v>30</v>
      </c>
      <c r="G8" s="14" t="s">
        <v>31</v>
      </c>
      <c r="H8" s="14" t="s">
        <v>34</v>
      </c>
      <c r="I8" s="14" t="s">
        <v>35</v>
      </c>
      <c r="J8" s="281"/>
      <c r="K8" s="281"/>
      <c r="L8" s="377"/>
      <c r="M8" s="281"/>
      <c r="N8" s="304"/>
    </row>
    <row r="9" spans="1:18" s="51" customFormat="1" ht="16.5" x14ac:dyDescent="0.25">
      <c r="A9" s="131"/>
      <c r="B9" s="132"/>
      <c r="C9" s="203"/>
      <c r="D9" s="133"/>
      <c r="E9" s="138"/>
      <c r="F9" s="134"/>
      <c r="G9" s="135"/>
      <c r="H9" s="136"/>
      <c r="I9" s="137"/>
      <c r="J9" s="138"/>
      <c r="K9" s="138"/>
      <c r="L9" s="138"/>
      <c r="M9" s="138"/>
      <c r="N9" s="139"/>
      <c r="P9" s="194"/>
    </row>
    <row r="10" spans="1:18" s="51" customFormat="1" ht="16.5" x14ac:dyDescent="0.25">
      <c r="A10" s="131"/>
      <c r="B10" s="132"/>
      <c r="C10" s="203"/>
      <c r="D10" s="133"/>
      <c r="E10" s="138"/>
      <c r="F10" s="134"/>
      <c r="G10" s="135"/>
      <c r="H10" s="136"/>
      <c r="I10" s="137"/>
      <c r="J10" s="138"/>
      <c r="K10" s="138"/>
      <c r="L10" s="138"/>
      <c r="M10" s="138"/>
      <c r="N10" s="139"/>
      <c r="P10" s="194"/>
    </row>
    <row r="11" spans="1:18" s="51" customFormat="1" ht="16.5" x14ac:dyDescent="0.3">
      <c r="A11" s="131"/>
      <c r="B11" s="132"/>
      <c r="C11" s="203"/>
      <c r="D11" s="133"/>
      <c r="E11" s="138"/>
      <c r="F11" s="134"/>
      <c r="G11" s="135"/>
      <c r="H11" s="136"/>
      <c r="I11" s="137"/>
      <c r="J11" s="138"/>
      <c r="K11" s="138"/>
      <c r="L11" s="138"/>
      <c r="M11" s="138"/>
      <c r="N11" s="139"/>
      <c r="P11" s="195"/>
    </row>
    <row r="12" spans="1:18" s="51" customFormat="1" ht="16.5" x14ac:dyDescent="0.25">
      <c r="A12" s="131"/>
      <c r="B12" s="132"/>
      <c r="C12" s="203"/>
      <c r="D12" s="133"/>
      <c r="E12" s="138"/>
      <c r="F12" s="134"/>
      <c r="G12" s="135"/>
      <c r="H12" s="136"/>
      <c r="I12" s="137"/>
      <c r="J12" s="138"/>
      <c r="K12" s="138"/>
      <c r="L12" s="138"/>
      <c r="M12" s="138"/>
      <c r="N12" s="139"/>
      <c r="P12" s="194"/>
    </row>
    <row r="13" spans="1:18" s="51" customFormat="1" ht="16.5" x14ac:dyDescent="0.25">
      <c r="A13" s="131"/>
      <c r="B13" s="132"/>
      <c r="C13" s="204"/>
      <c r="D13" s="133"/>
      <c r="E13" s="138"/>
      <c r="F13" s="134"/>
      <c r="G13" s="135"/>
      <c r="H13" s="136"/>
      <c r="I13" s="137"/>
      <c r="J13" s="138"/>
      <c r="K13" s="138"/>
      <c r="L13" s="138"/>
      <c r="M13" s="138"/>
      <c r="N13" s="139"/>
      <c r="P13" s="194"/>
    </row>
    <row r="14" spans="1:18" s="51" customFormat="1" ht="16.5" x14ac:dyDescent="0.25">
      <c r="A14" s="131"/>
      <c r="B14" s="132"/>
      <c r="C14" s="205"/>
      <c r="D14" s="133"/>
      <c r="E14" s="138"/>
      <c r="F14" s="134"/>
      <c r="G14" s="135"/>
      <c r="H14" s="136"/>
      <c r="I14" s="137"/>
      <c r="J14" s="138"/>
      <c r="K14" s="138"/>
      <c r="L14" s="138"/>
      <c r="M14" s="138"/>
      <c r="N14" s="139"/>
      <c r="P14" s="194"/>
    </row>
    <row r="15" spans="1:18" s="51" customFormat="1" ht="16.5" x14ac:dyDescent="0.3">
      <c r="A15" s="131"/>
      <c r="B15" s="132"/>
      <c r="C15" s="203"/>
      <c r="D15" s="133"/>
      <c r="E15" s="138"/>
      <c r="F15" s="134"/>
      <c r="G15" s="135"/>
      <c r="H15" s="136"/>
      <c r="I15" s="137"/>
      <c r="J15" s="138"/>
      <c r="K15" s="138"/>
      <c r="L15" s="138"/>
      <c r="M15" s="138"/>
      <c r="N15" s="139"/>
      <c r="P15" s="195"/>
    </row>
    <row r="16" spans="1:18" s="51" customFormat="1" ht="16.5" x14ac:dyDescent="0.25">
      <c r="A16" s="131"/>
      <c r="B16" s="132"/>
      <c r="C16" s="205"/>
      <c r="D16" s="133"/>
      <c r="E16" s="138"/>
      <c r="F16" s="134"/>
      <c r="G16" s="135"/>
      <c r="H16" s="84"/>
      <c r="I16" s="137"/>
      <c r="J16" s="138"/>
      <c r="K16" s="138"/>
      <c r="L16" s="138"/>
      <c r="M16" s="138"/>
      <c r="N16" s="139"/>
      <c r="P16" s="194"/>
    </row>
    <row r="17" spans="1:16" s="51" customFormat="1" ht="16.5" x14ac:dyDescent="0.25">
      <c r="A17" s="131"/>
      <c r="B17" s="132"/>
      <c r="C17" s="205"/>
      <c r="D17" s="133"/>
      <c r="E17" s="138"/>
      <c r="F17" s="134"/>
      <c r="G17" s="135"/>
      <c r="H17" s="136"/>
      <c r="I17" s="137"/>
      <c r="J17" s="138"/>
      <c r="K17" s="138"/>
      <c r="L17" s="138"/>
      <c r="M17" s="138"/>
      <c r="N17" s="139"/>
      <c r="P17" s="194"/>
    </row>
    <row r="18" spans="1:16" s="52" customFormat="1" ht="16.5" x14ac:dyDescent="0.3">
      <c r="A18" s="131"/>
      <c r="B18" s="132"/>
      <c r="C18" s="205"/>
      <c r="D18" s="133"/>
      <c r="E18" s="138"/>
      <c r="F18" s="134"/>
      <c r="G18" s="135"/>
      <c r="H18" s="136"/>
      <c r="I18" s="137"/>
      <c r="J18" s="138"/>
      <c r="K18" s="138"/>
      <c r="L18" s="138"/>
      <c r="M18" s="138"/>
      <c r="N18" s="139"/>
      <c r="P18" s="195"/>
    </row>
    <row r="19" spans="1:16" ht="16.5" x14ac:dyDescent="0.3">
      <c r="A19" s="131"/>
      <c r="B19" s="132"/>
      <c r="C19" s="205"/>
      <c r="D19" s="133"/>
      <c r="E19" s="138"/>
      <c r="F19" s="134"/>
      <c r="G19" s="135"/>
      <c r="H19" s="136"/>
      <c r="I19" s="137"/>
      <c r="J19" s="134"/>
      <c r="K19" s="138"/>
      <c r="L19" s="138"/>
      <c r="M19" s="134"/>
      <c r="N19" s="139"/>
      <c r="P19" s="195"/>
    </row>
    <row r="20" spans="1:16" ht="16.5" x14ac:dyDescent="0.25">
      <c r="A20" s="131"/>
      <c r="B20" s="132"/>
      <c r="C20" s="205"/>
      <c r="D20" s="133"/>
      <c r="E20" s="138"/>
      <c r="F20" s="134"/>
      <c r="G20" s="135"/>
      <c r="H20" s="136"/>
      <c r="I20" s="137"/>
      <c r="J20" s="134"/>
      <c r="K20" s="138"/>
      <c r="L20" s="138"/>
      <c r="M20" s="134"/>
      <c r="N20" s="139"/>
      <c r="P20" s="194"/>
    </row>
    <row r="21" spans="1:16" ht="16.5" x14ac:dyDescent="0.3">
      <c r="A21" s="131"/>
      <c r="B21" s="132"/>
      <c r="C21" s="205"/>
      <c r="D21" s="133"/>
      <c r="E21" s="138"/>
      <c r="F21" s="134"/>
      <c r="G21" s="135"/>
      <c r="H21" s="136"/>
      <c r="I21" s="137"/>
      <c r="J21" s="134"/>
      <c r="K21" s="138"/>
      <c r="L21" s="138"/>
      <c r="M21" s="134"/>
      <c r="N21" s="139"/>
      <c r="P21" s="195"/>
    </row>
    <row r="22" spans="1:16" ht="16.5" x14ac:dyDescent="0.25">
      <c r="A22" s="131"/>
      <c r="B22" s="132"/>
      <c r="C22" s="205"/>
      <c r="D22" s="133"/>
      <c r="E22" s="138"/>
      <c r="F22" s="134"/>
      <c r="G22" s="135"/>
      <c r="H22" s="84"/>
      <c r="I22" s="137"/>
      <c r="J22" s="134"/>
      <c r="K22" s="138"/>
      <c r="L22" s="138"/>
      <c r="M22" s="134"/>
      <c r="N22" s="139"/>
      <c r="P22" s="194"/>
    </row>
    <row r="23" spans="1:16" ht="16.5" x14ac:dyDescent="0.25">
      <c r="A23" s="131"/>
      <c r="B23" s="132"/>
      <c r="C23" s="205"/>
      <c r="D23" s="133"/>
      <c r="E23" s="138"/>
      <c r="F23" s="134"/>
      <c r="G23" s="135"/>
      <c r="H23" s="136"/>
      <c r="I23" s="137"/>
      <c r="J23" s="134"/>
      <c r="K23" s="138"/>
      <c r="L23" s="138"/>
      <c r="M23" s="134"/>
      <c r="N23" s="139"/>
      <c r="P23" s="194"/>
    </row>
    <row r="24" spans="1:16" ht="16.5" x14ac:dyDescent="0.25">
      <c r="A24" s="131"/>
      <c r="B24" s="132"/>
      <c r="C24" s="203"/>
      <c r="D24" s="133"/>
      <c r="E24" s="138"/>
      <c r="F24" s="138"/>
      <c r="G24" s="135"/>
      <c r="H24" s="136"/>
      <c r="I24" s="137"/>
      <c r="J24" s="134"/>
      <c r="K24" s="138"/>
      <c r="L24" s="138"/>
      <c r="M24" s="134"/>
      <c r="N24" s="139"/>
      <c r="P24" s="194"/>
    </row>
    <row r="25" spans="1:16" ht="16.5" x14ac:dyDescent="0.25">
      <c r="A25" s="131"/>
      <c r="B25" s="132"/>
      <c r="C25" s="205"/>
      <c r="D25" s="133"/>
      <c r="E25" s="138"/>
      <c r="F25" s="138"/>
      <c r="G25" s="135"/>
      <c r="H25" s="136"/>
      <c r="I25" s="137"/>
      <c r="J25" s="134"/>
      <c r="K25" s="138"/>
      <c r="L25" s="138"/>
      <c r="M25" s="134"/>
      <c r="N25" s="139"/>
      <c r="P25" s="194"/>
    </row>
    <row r="26" spans="1:16" ht="16.5" x14ac:dyDescent="0.25">
      <c r="A26" s="131"/>
      <c r="B26" s="132"/>
      <c r="C26" s="205"/>
      <c r="D26" s="133"/>
      <c r="E26" s="138"/>
      <c r="F26" s="138"/>
      <c r="G26" s="135"/>
      <c r="H26" s="84"/>
      <c r="I26" s="137"/>
      <c r="J26" s="134"/>
      <c r="K26" s="138"/>
      <c r="L26" s="138"/>
      <c r="M26" s="134"/>
      <c r="N26" s="139"/>
      <c r="P26" s="194"/>
    </row>
    <row r="27" spans="1:16" ht="16.5" x14ac:dyDescent="0.3">
      <c r="A27" s="131"/>
      <c r="B27" s="132"/>
      <c r="C27" s="205"/>
      <c r="D27" s="133"/>
      <c r="E27" s="138"/>
      <c r="F27" s="138"/>
      <c r="G27" s="135"/>
      <c r="H27" s="136"/>
      <c r="I27" s="137"/>
      <c r="J27" s="134"/>
      <c r="K27" s="138"/>
      <c r="L27" s="138"/>
      <c r="M27" s="134"/>
      <c r="N27" s="139"/>
      <c r="P27" s="195"/>
    </row>
    <row r="28" spans="1:16" ht="16.5" x14ac:dyDescent="0.3">
      <c r="A28" s="131"/>
      <c r="B28" s="132"/>
      <c r="C28" s="205"/>
      <c r="D28" s="133"/>
      <c r="E28" s="138"/>
      <c r="F28" s="138"/>
      <c r="G28" s="135"/>
      <c r="H28" s="136"/>
      <c r="I28" s="137"/>
      <c r="J28" s="134"/>
      <c r="K28" s="138"/>
      <c r="L28" s="138"/>
      <c r="M28" s="134"/>
      <c r="N28" s="139"/>
      <c r="P28" s="195"/>
    </row>
    <row r="29" spans="1:16" ht="16.5" x14ac:dyDescent="0.25">
      <c r="A29" s="131"/>
      <c r="B29" s="132"/>
      <c r="C29" s="205"/>
      <c r="D29" s="133"/>
      <c r="E29" s="138"/>
      <c r="F29" s="214"/>
      <c r="G29" s="135"/>
      <c r="H29" s="84"/>
      <c r="I29" s="137"/>
      <c r="J29" s="134"/>
      <c r="K29" s="138"/>
      <c r="L29" s="138"/>
      <c r="M29" s="134"/>
      <c r="N29" s="139"/>
      <c r="P29" s="194"/>
    </row>
    <row r="30" spans="1:16" ht="16.5" x14ac:dyDescent="0.3">
      <c r="A30" s="180"/>
      <c r="B30" s="132"/>
      <c r="C30" s="132"/>
      <c r="D30" s="133"/>
      <c r="E30" s="138"/>
      <c r="F30" s="138"/>
      <c r="G30" s="135"/>
      <c r="H30" s="136"/>
      <c r="I30" s="137"/>
      <c r="J30" s="134"/>
      <c r="K30" s="138"/>
      <c r="L30" s="138"/>
      <c r="M30" s="134"/>
      <c r="N30" s="139"/>
      <c r="P30" s="195"/>
    </row>
    <row r="31" spans="1:16" ht="15.75" thickBot="1" x14ac:dyDescent="0.3">
      <c r="A31" s="368" t="s">
        <v>16</v>
      </c>
      <c r="B31" s="369"/>
      <c r="C31" s="369"/>
      <c r="D31" s="370"/>
      <c r="E31" s="187">
        <f>SUM(E9:E30)</f>
        <v>0</v>
      </c>
      <c r="F31" s="187">
        <f>SUM(F9:F30)</f>
        <v>0</v>
      </c>
      <c r="G31" s="91"/>
      <c r="H31" s="91"/>
      <c r="I31" s="96">
        <f>SUM(I9:I30)</f>
        <v>0</v>
      </c>
      <c r="J31" s="145">
        <f>SUM(J9:J30)</f>
        <v>0</v>
      </c>
      <c r="K31" s="95">
        <f>SUM(K9:K30)</f>
        <v>0</v>
      </c>
      <c r="L31" s="187">
        <f>SUM(L9:L30)</f>
        <v>0</v>
      </c>
      <c r="M31" s="145">
        <f>SUM(M9:M30)</f>
        <v>0</v>
      </c>
      <c r="N31" s="124"/>
    </row>
  </sheetData>
  <mergeCells count="19">
    <mergeCell ref="A1:N1"/>
    <mergeCell ref="H2:J2"/>
    <mergeCell ref="K2:N2"/>
    <mergeCell ref="A4:N4"/>
    <mergeCell ref="A7:A8"/>
    <mergeCell ref="C7:C8"/>
    <mergeCell ref="D7:E7"/>
    <mergeCell ref="F7:I7"/>
    <mergeCell ref="J7:J8"/>
    <mergeCell ref="K7:K8"/>
    <mergeCell ref="L7:L8"/>
    <mergeCell ref="M7:M8"/>
    <mergeCell ref="N7:N8"/>
    <mergeCell ref="B7:B8"/>
    <mergeCell ref="M6:N6"/>
    <mergeCell ref="A31:D31"/>
    <mergeCell ref="A2:B2"/>
    <mergeCell ref="C2:G2"/>
    <mergeCell ref="A3:N3"/>
  </mergeCells>
  <dataValidations count="1">
    <dataValidation type="list" allowBlank="1" showInputMessage="1" showErrorMessage="1" sqref="H9:H30" xr:uid="{2C8A114A-9531-4301-8815-CBEFCFA6AA20}">
      <formula1>"-,Yes, No"</formula1>
    </dataValidation>
  </dataValidations>
  <pageMargins left="0.7" right="0.7" top="0.75" bottom="0.75" header="0.3" footer="0.3"/>
  <pageSetup paperSize="5"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pageSetUpPr fitToPage="1"/>
  </sheetPr>
  <dimension ref="A1:R13"/>
  <sheetViews>
    <sheetView workbookViewId="0">
      <selection activeCell="A3" sqref="A3:N3"/>
    </sheetView>
  </sheetViews>
  <sheetFormatPr defaultColWidth="8.7109375" defaultRowHeight="15" x14ac:dyDescent="0.25"/>
  <cols>
    <col min="1" max="1" width="8.7109375" style="1"/>
    <col min="2" max="2" width="36.28515625" style="1" customWidth="1"/>
    <col min="3" max="3" width="11.7109375" style="1" customWidth="1"/>
    <col min="4" max="4" width="10.7109375" style="1" bestFit="1" customWidth="1"/>
    <col min="5" max="5" width="13.28515625" style="1" customWidth="1"/>
    <col min="6" max="6" width="13.42578125" style="1" bestFit="1" customWidth="1"/>
    <col min="7" max="8" width="8.7109375" style="1"/>
    <col min="9" max="9" width="22" style="1" customWidth="1"/>
    <col min="10" max="10" width="8.85546875" style="1" bestFit="1" customWidth="1"/>
    <col min="11" max="11" width="8.28515625" style="1" customWidth="1"/>
    <col min="12" max="12" width="13.42578125" style="1" bestFit="1" customWidth="1"/>
    <col min="13" max="13" width="8.85546875" style="1" bestFit="1" customWidth="1"/>
    <col min="14" max="16" width="8.7109375" style="1"/>
    <col min="17" max="17" width="18.28515625" style="1" bestFit="1" customWidth="1"/>
    <col min="18" max="16384" width="8.7109375" style="1"/>
  </cols>
  <sheetData>
    <row r="1" spans="1:18" x14ac:dyDescent="0.25">
      <c r="A1" s="326" t="s">
        <v>61</v>
      </c>
      <c r="B1" s="327"/>
      <c r="C1" s="327"/>
      <c r="D1" s="327"/>
      <c r="E1" s="327"/>
      <c r="F1" s="327"/>
      <c r="G1" s="327"/>
      <c r="H1" s="327"/>
      <c r="I1" s="327"/>
      <c r="J1" s="327"/>
      <c r="K1" s="327"/>
      <c r="L1" s="327"/>
      <c r="M1" s="380"/>
      <c r="N1" s="53"/>
    </row>
    <row r="2" spans="1:18" x14ac:dyDescent="0.25">
      <c r="A2" s="329" t="s">
        <v>19</v>
      </c>
      <c r="B2" s="330"/>
      <c r="C2" s="330"/>
      <c r="D2" s="331" t="s">
        <v>257</v>
      </c>
      <c r="E2" s="331"/>
      <c r="F2" s="331"/>
      <c r="G2" s="331"/>
      <c r="H2" s="330" t="s">
        <v>67</v>
      </c>
      <c r="I2" s="330"/>
      <c r="J2" s="332">
        <v>46276</v>
      </c>
      <c r="K2" s="332"/>
      <c r="L2" s="332"/>
      <c r="M2" s="332"/>
      <c r="N2" s="382"/>
    </row>
    <row r="3" spans="1:18" x14ac:dyDescent="0.25">
      <c r="A3" s="336" t="s">
        <v>260</v>
      </c>
      <c r="B3" s="337"/>
      <c r="C3" s="337"/>
      <c r="D3" s="337"/>
      <c r="E3" s="337"/>
      <c r="F3" s="337"/>
      <c r="G3" s="337"/>
      <c r="H3" s="337"/>
      <c r="I3" s="337"/>
      <c r="J3" s="337"/>
      <c r="K3" s="337"/>
      <c r="L3" s="337"/>
      <c r="M3" s="337"/>
      <c r="N3" s="378"/>
    </row>
    <row r="4" spans="1:18" x14ac:dyDescent="0.2">
      <c r="A4" s="336" t="s">
        <v>50</v>
      </c>
      <c r="B4" s="337"/>
      <c r="C4" s="337"/>
      <c r="D4" s="337"/>
      <c r="E4" s="337"/>
      <c r="F4" s="337"/>
      <c r="G4" s="337"/>
      <c r="H4" s="337"/>
      <c r="I4" s="337"/>
      <c r="J4" s="337"/>
      <c r="K4" s="337"/>
      <c r="L4" s="337"/>
      <c r="M4" s="337"/>
      <c r="N4" s="378"/>
      <c r="Q4" s="211" t="s">
        <v>68</v>
      </c>
      <c r="R4" s="105">
        <f>COUNT(A9:A12)</f>
        <v>0</v>
      </c>
    </row>
    <row r="5" spans="1:18" x14ac:dyDescent="0.25">
      <c r="A5" s="26"/>
      <c r="B5" s="16"/>
      <c r="C5" s="16"/>
      <c r="D5" s="16"/>
      <c r="E5" s="16"/>
      <c r="F5" s="16"/>
      <c r="G5" s="16"/>
      <c r="H5" s="16"/>
      <c r="I5" s="16"/>
      <c r="J5" s="16"/>
      <c r="K5" s="16"/>
      <c r="L5" s="16"/>
      <c r="M5" s="16"/>
      <c r="N5" s="43"/>
    </row>
    <row r="6" spans="1:18" x14ac:dyDescent="0.25">
      <c r="A6" s="26"/>
      <c r="B6" s="16"/>
      <c r="C6" s="16"/>
      <c r="D6" s="16"/>
      <c r="E6" s="16"/>
      <c r="F6" s="16"/>
      <c r="G6" s="16"/>
      <c r="H6" s="16"/>
      <c r="I6" s="16"/>
      <c r="J6" s="16"/>
      <c r="K6" s="16"/>
      <c r="L6" s="16"/>
      <c r="M6" s="337" t="s">
        <v>1</v>
      </c>
      <c r="N6" s="379"/>
    </row>
    <row r="7" spans="1:18" s="40" customFormat="1" ht="43.5" customHeight="1" x14ac:dyDescent="0.25">
      <c r="A7" s="381" t="s">
        <v>36</v>
      </c>
      <c r="B7" s="281" t="s">
        <v>51</v>
      </c>
      <c r="C7" s="281"/>
      <c r="D7" s="281" t="s">
        <v>22</v>
      </c>
      <c r="E7" s="281"/>
      <c r="F7" s="281" t="s">
        <v>23</v>
      </c>
      <c r="G7" s="281"/>
      <c r="H7" s="281"/>
      <c r="I7" s="281"/>
      <c r="J7" s="281" t="s">
        <v>24</v>
      </c>
      <c r="K7" s="281" t="s">
        <v>25</v>
      </c>
      <c r="L7" s="281" t="s">
        <v>27</v>
      </c>
      <c r="M7" s="281" t="s">
        <v>26</v>
      </c>
      <c r="N7" s="304" t="s">
        <v>10</v>
      </c>
    </row>
    <row r="8" spans="1:18" s="40" customFormat="1" ht="57" x14ac:dyDescent="0.25">
      <c r="A8" s="381"/>
      <c r="B8" s="14" t="s">
        <v>52</v>
      </c>
      <c r="C8" s="14" t="s">
        <v>53</v>
      </c>
      <c r="D8" s="14" t="s">
        <v>28</v>
      </c>
      <c r="E8" s="14" t="s">
        <v>29</v>
      </c>
      <c r="F8" s="14" t="s">
        <v>30</v>
      </c>
      <c r="G8" s="14" t="s">
        <v>31</v>
      </c>
      <c r="H8" s="14" t="s">
        <v>34</v>
      </c>
      <c r="I8" s="14" t="s">
        <v>47</v>
      </c>
      <c r="J8" s="281"/>
      <c r="K8" s="281"/>
      <c r="L8" s="281"/>
      <c r="M8" s="281"/>
      <c r="N8" s="304"/>
    </row>
    <row r="9" spans="1:18" s="40" customFormat="1" x14ac:dyDescent="0.25">
      <c r="A9" s="80"/>
      <c r="B9" s="89"/>
      <c r="D9" s="85"/>
      <c r="E9" s="125"/>
      <c r="F9" s="186"/>
      <c r="G9" s="14"/>
      <c r="H9" s="136"/>
      <c r="I9" s="271"/>
      <c r="J9" s="14"/>
      <c r="K9" s="14"/>
      <c r="L9" s="129"/>
      <c r="M9" s="14"/>
      <c r="N9" s="166"/>
    </row>
    <row r="10" spans="1:18" s="40" customFormat="1" x14ac:dyDescent="0.25">
      <c r="A10" s="167"/>
      <c r="B10" s="14"/>
      <c r="C10" s="14"/>
      <c r="D10" s="14"/>
      <c r="E10" s="14"/>
      <c r="F10" s="14"/>
      <c r="G10" s="14"/>
      <c r="H10" s="136" t="s">
        <v>65</v>
      </c>
      <c r="I10" s="14"/>
      <c r="J10" s="14"/>
      <c r="K10" s="14"/>
      <c r="L10" s="129">
        <f t="shared" ref="L10" si="0">SUM(E10-F10)</f>
        <v>0</v>
      </c>
      <c r="M10" s="14"/>
      <c r="N10" s="166"/>
    </row>
    <row r="11" spans="1:18" x14ac:dyDescent="0.25">
      <c r="A11" s="45"/>
      <c r="B11" s="19"/>
      <c r="C11" s="72"/>
      <c r="D11" s="20"/>
      <c r="E11" s="129"/>
      <c r="F11" s="129"/>
      <c r="G11" s="56"/>
      <c r="H11" s="136" t="s">
        <v>65</v>
      </c>
      <c r="I11" s="99"/>
      <c r="J11" s="129"/>
      <c r="K11" s="129"/>
      <c r="L11" s="129">
        <f>SUM(E11-F11)</f>
        <v>0</v>
      </c>
      <c r="M11" s="129"/>
      <c r="N11" s="73"/>
    </row>
    <row r="12" spans="1:18" x14ac:dyDescent="0.25">
      <c r="A12" s="45"/>
      <c r="B12" s="19"/>
      <c r="C12" s="72"/>
      <c r="D12" s="20"/>
      <c r="E12" s="143"/>
      <c r="F12" s="143"/>
      <c r="G12" s="74"/>
      <c r="H12" s="136" t="s">
        <v>65</v>
      </c>
      <c r="I12" s="99"/>
      <c r="J12" s="129"/>
      <c r="K12" s="129"/>
      <c r="L12" s="129">
        <f>SUM(E12-F12)</f>
        <v>0</v>
      </c>
      <c r="M12" s="129"/>
      <c r="N12" s="73"/>
    </row>
    <row r="13" spans="1:18" s="2" customFormat="1" ht="15.75" thickBot="1" x14ac:dyDescent="0.3">
      <c r="A13" s="334" t="s">
        <v>16</v>
      </c>
      <c r="B13" s="335"/>
      <c r="C13" s="335"/>
      <c r="D13" s="335"/>
      <c r="E13" s="146">
        <f>SUM(E9:E12)</f>
        <v>0</v>
      </c>
      <c r="F13" s="146">
        <f>SUM(F9:F12)</f>
        <v>0</v>
      </c>
      <c r="G13" s="28"/>
      <c r="H13" s="103"/>
      <c r="I13" s="100">
        <f>SUM(I9:I12)</f>
        <v>0</v>
      </c>
      <c r="J13" s="146">
        <f>SUM(J9:J12)</f>
        <v>0</v>
      </c>
      <c r="K13" s="98">
        <f t="shared" ref="K13" si="1">SUM(K11:K12)</f>
        <v>0</v>
      </c>
      <c r="L13" s="146">
        <f>SUM(L9:L12)</f>
        <v>0</v>
      </c>
      <c r="M13" s="146">
        <f>SUM(M9:M12)</f>
        <v>0</v>
      </c>
      <c r="N13" s="29"/>
    </row>
  </sheetData>
  <mergeCells count="18">
    <mergeCell ref="J2:N2"/>
    <mergeCell ref="A3:N3"/>
    <mergeCell ref="A4:N4"/>
    <mergeCell ref="M6:N6"/>
    <mergeCell ref="A13:D13"/>
    <mergeCell ref="N7:N8"/>
    <mergeCell ref="A1:M1"/>
    <mergeCell ref="A2:C2"/>
    <mergeCell ref="D2:G2"/>
    <mergeCell ref="H2:I2"/>
    <mergeCell ref="A7:A8"/>
    <mergeCell ref="D7:E7"/>
    <mergeCell ref="F7:I7"/>
    <mergeCell ref="J7:J8"/>
    <mergeCell ref="K7:K8"/>
    <mergeCell ref="L7:L8"/>
    <mergeCell ref="B7:C7"/>
    <mergeCell ref="M7:M8"/>
  </mergeCells>
  <dataValidations count="1">
    <dataValidation type="list" allowBlank="1" showInputMessage="1" showErrorMessage="1" sqref="H9:H12" xr:uid="{CD53B1C4-1F17-409D-9820-0F543525E726}">
      <formula1>"-,Yes, No"</formula1>
    </dataValidation>
  </dataValidations>
  <pageMargins left="0.7" right="0.7" top="0.75" bottom="0.75" header="0.3" footer="0.3"/>
  <pageSetup paperSize="9" scale="57" orientation="landscape"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pageSetUpPr fitToPage="1"/>
  </sheetPr>
  <dimension ref="A1:V26"/>
  <sheetViews>
    <sheetView topLeftCell="C1" zoomScale="96" zoomScaleNormal="96" workbookViewId="0">
      <pane ySplit="8" topLeftCell="A9" activePane="bottomLeft" state="frozen"/>
      <selection pane="bottomLeft" activeCell="B9" sqref="B9:R16"/>
    </sheetView>
  </sheetViews>
  <sheetFormatPr defaultColWidth="8.7109375" defaultRowHeight="15" x14ac:dyDescent="0.25"/>
  <cols>
    <col min="1" max="1" width="6.7109375" style="17" customWidth="1"/>
    <col min="2" max="2" width="33.28515625" style="17" customWidth="1"/>
    <col min="3" max="3" width="11.42578125" style="17" bestFit="1" customWidth="1"/>
    <col min="4" max="4" width="17.7109375" style="17" bestFit="1" customWidth="1"/>
    <col min="5" max="5" width="9.140625" style="17" bestFit="1" customWidth="1"/>
    <col min="6" max="6" width="9.28515625" style="17" bestFit="1" customWidth="1"/>
    <col min="7" max="7" width="18.28515625" style="47" customWidth="1"/>
    <col min="8" max="8" width="21" style="47" bestFit="1" customWidth="1"/>
    <col min="9" max="10" width="8.7109375" style="17"/>
    <col min="11" max="11" width="9.42578125" style="17" customWidth="1"/>
    <col min="12" max="12" width="8.7109375" style="17"/>
    <col min="13" max="13" width="10.85546875" style="17" bestFit="1" customWidth="1"/>
    <col min="14" max="14" width="10.5703125" style="17" customWidth="1"/>
    <col min="15" max="16" width="8.7109375" style="17"/>
    <col min="17" max="17" width="17.7109375" style="17" bestFit="1" customWidth="1"/>
    <col min="18" max="18" width="35.28515625" style="17" customWidth="1"/>
    <col min="19" max="20" width="8.7109375" style="17"/>
    <col min="21" max="21" width="19.140625" style="17" bestFit="1" customWidth="1"/>
    <col min="22" max="16384" width="8.7109375" style="17"/>
  </cols>
  <sheetData>
    <row r="1" spans="1:22" x14ac:dyDescent="0.25">
      <c r="A1" s="397" t="s">
        <v>62</v>
      </c>
      <c r="B1" s="398"/>
      <c r="C1" s="398"/>
      <c r="D1" s="398"/>
      <c r="E1" s="398"/>
      <c r="F1" s="398"/>
      <c r="G1" s="398"/>
      <c r="H1" s="398"/>
      <c r="I1" s="398"/>
      <c r="J1" s="398"/>
      <c r="K1" s="398"/>
      <c r="L1" s="398"/>
      <c r="M1" s="398"/>
      <c r="N1" s="398"/>
      <c r="O1" s="398"/>
      <c r="P1" s="398"/>
      <c r="Q1" s="398"/>
      <c r="R1" s="399"/>
    </row>
    <row r="2" spans="1:22" ht="14.45" customHeight="1" x14ac:dyDescent="0.25">
      <c r="A2" s="329" t="s">
        <v>19</v>
      </c>
      <c r="B2" s="330"/>
      <c r="C2" s="330"/>
      <c r="D2" s="400" t="s">
        <v>257</v>
      </c>
      <c r="E2" s="401"/>
      <c r="F2" s="401"/>
      <c r="G2" s="401"/>
      <c r="H2" s="401"/>
      <c r="I2" s="401"/>
      <c r="J2" s="402"/>
      <c r="K2" s="330" t="s">
        <v>20</v>
      </c>
      <c r="L2" s="330"/>
      <c r="M2" s="330"/>
      <c r="N2" s="330"/>
      <c r="O2" s="332">
        <v>46276</v>
      </c>
      <c r="P2" s="332"/>
      <c r="Q2" s="332"/>
      <c r="R2" s="333"/>
    </row>
    <row r="3" spans="1:22" x14ac:dyDescent="0.2">
      <c r="A3" s="301" t="s">
        <v>261</v>
      </c>
      <c r="B3" s="302"/>
      <c r="C3" s="302"/>
      <c r="D3" s="302"/>
      <c r="E3" s="302"/>
      <c r="F3" s="302"/>
      <c r="G3" s="302"/>
      <c r="H3" s="302"/>
      <c r="I3" s="302"/>
      <c r="J3" s="302"/>
      <c r="K3" s="302"/>
      <c r="L3" s="302"/>
      <c r="M3" s="302"/>
      <c r="N3" s="302"/>
      <c r="O3" s="302"/>
      <c r="P3" s="302"/>
      <c r="Q3" s="302"/>
      <c r="R3" s="303"/>
    </row>
    <row r="4" spans="1:22" x14ac:dyDescent="0.2">
      <c r="A4" s="301" t="s">
        <v>54</v>
      </c>
      <c r="B4" s="302"/>
      <c r="C4" s="302"/>
      <c r="D4" s="302"/>
      <c r="E4" s="302"/>
      <c r="F4" s="302"/>
      <c r="G4" s="302"/>
      <c r="H4" s="302"/>
      <c r="I4" s="302"/>
      <c r="J4" s="302"/>
      <c r="K4" s="302"/>
      <c r="L4" s="302"/>
      <c r="M4" s="302"/>
      <c r="N4" s="302"/>
      <c r="O4" s="302"/>
      <c r="P4" s="302"/>
      <c r="Q4" s="302"/>
      <c r="R4" s="303"/>
      <c r="U4" s="211" t="s">
        <v>68</v>
      </c>
      <c r="V4" s="105">
        <f>COUNT(A9:A18)</f>
        <v>8</v>
      </c>
    </row>
    <row r="5" spans="1:22" x14ac:dyDescent="0.2">
      <c r="A5" s="39"/>
      <c r="B5" s="22"/>
      <c r="C5" s="76"/>
      <c r="D5" s="76"/>
      <c r="E5" s="76"/>
      <c r="F5" s="76"/>
      <c r="G5" s="46"/>
      <c r="H5" s="46"/>
      <c r="I5" s="76"/>
      <c r="J5" s="76"/>
      <c r="K5" s="76"/>
      <c r="L5" s="76"/>
      <c r="M5" s="76"/>
      <c r="N5" s="22"/>
      <c r="O5" s="22"/>
      <c r="P5" s="22"/>
      <c r="Q5" s="15"/>
      <c r="R5" s="25"/>
    </row>
    <row r="6" spans="1:22" x14ac:dyDescent="0.2">
      <c r="A6" s="39"/>
      <c r="B6" s="22"/>
      <c r="C6" s="76"/>
      <c r="D6" s="76"/>
      <c r="E6" s="76"/>
      <c r="F6" s="76"/>
      <c r="G6" s="46"/>
      <c r="H6" s="46"/>
      <c r="I6" s="76"/>
      <c r="J6" s="76"/>
      <c r="K6" s="76"/>
      <c r="L6" s="76"/>
      <c r="M6" s="76"/>
      <c r="N6" s="22"/>
      <c r="O6" s="22"/>
      <c r="P6" s="22"/>
      <c r="Q6" s="390" t="s">
        <v>1</v>
      </c>
      <c r="R6" s="391"/>
    </row>
    <row r="7" spans="1:22" ht="28.15" customHeight="1" x14ac:dyDescent="0.25">
      <c r="A7" s="392" t="s">
        <v>36</v>
      </c>
      <c r="B7" s="383" t="s">
        <v>21</v>
      </c>
      <c r="C7" s="394" t="s">
        <v>22</v>
      </c>
      <c r="D7" s="395"/>
      <c r="E7" s="395"/>
      <c r="F7" s="395"/>
      <c r="G7" s="396"/>
      <c r="H7" s="394" t="s">
        <v>23</v>
      </c>
      <c r="I7" s="395"/>
      <c r="J7" s="395"/>
      <c r="K7" s="395"/>
      <c r="L7" s="395"/>
      <c r="M7" s="396"/>
      <c r="N7" s="383" t="s">
        <v>24</v>
      </c>
      <c r="O7" s="383" t="s">
        <v>25</v>
      </c>
      <c r="P7" s="383" t="s">
        <v>26</v>
      </c>
      <c r="Q7" s="383" t="s">
        <v>27</v>
      </c>
      <c r="R7" s="385" t="s">
        <v>10</v>
      </c>
    </row>
    <row r="8" spans="1:22" ht="67.5" x14ac:dyDescent="0.25">
      <c r="A8" s="393"/>
      <c r="B8" s="384"/>
      <c r="C8" s="157" t="s">
        <v>28</v>
      </c>
      <c r="D8" s="157" t="s">
        <v>85</v>
      </c>
      <c r="E8" s="157" t="s">
        <v>86</v>
      </c>
      <c r="F8" s="157" t="s">
        <v>88</v>
      </c>
      <c r="G8" s="158" t="s">
        <v>87</v>
      </c>
      <c r="H8" s="158" t="s">
        <v>30</v>
      </c>
      <c r="I8" s="157" t="s">
        <v>31</v>
      </c>
      <c r="J8" s="157" t="s">
        <v>32</v>
      </c>
      <c r="K8" s="157" t="s">
        <v>33</v>
      </c>
      <c r="L8" s="157" t="s">
        <v>34</v>
      </c>
      <c r="M8" s="157" t="s">
        <v>35</v>
      </c>
      <c r="N8" s="384"/>
      <c r="O8" s="384"/>
      <c r="P8" s="384"/>
      <c r="Q8" s="384"/>
      <c r="R8" s="386"/>
    </row>
    <row r="9" spans="1:22" x14ac:dyDescent="0.25">
      <c r="A9" s="44">
        <v>1</v>
      </c>
      <c r="B9" s="19"/>
      <c r="C9" s="20"/>
      <c r="D9" s="206"/>
      <c r="E9" s="20"/>
      <c r="F9" s="20"/>
      <c r="G9" s="182"/>
      <c r="H9" s="119"/>
      <c r="I9" s="155"/>
      <c r="J9" s="150"/>
      <c r="K9" s="150"/>
      <c r="L9" s="154"/>
      <c r="M9" s="266"/>
      <c r="N9" s="150"/>
      <c r="O9" s="150"/>
      <c r="P9" s="150"/>
      <c r="Q9" s="184"/>
      <c r="R9" s="75"/>
    </row>
    <row r="10" spans="1:22" x14ac:dyDescent="0.25">
      <c r="A10" s="44">
        <v>2</v>
      </c>
      <c r="B10" s="19"/>
      <c r="C10" s="20"/>
      <c r="D10" s="206"/>
      <c r="E10" s="20"/>
      <c r="F10" s="20"/>
      <c r="G10" s="182"/>
      <c r="H10" s="119"/>
      <c r="I10" s="155"/>
      <c r="J10" s="150"/>
      <c r="K10" s="150"/>
      <c r="L10" s="154"/>
      <c r="M10" s="266"/>
      <c r="N10" s="150"/>
      <c r="O10" s="150"/>
      <c r="P10" s="150"/>
      <c r="Q10" s="184"/>
      <c r="R10" s="75"/>
    </row>
    <row r="11" spans="1:22" x14ac:dyDescent="0.25">
      <c r="A11" s="44">
        <v>3</v>
      </c>
      <c r="B11" s="19"/>
      <c r="C11" s="20"/>
      <c r="D11" s="206"/>
      <c r="E11" s="20"/>
      <c r="F11" s="20"/>
      <c r="G11" s="182"/>
      <c r="H11" s="119"/>
      <c r="I11" s="155"/>
      <c r="J11" s="150"/>
      <c r="K11" s="150"/>
      <c r="L11" s="154"/>
      <c r="M11" s="267"/>
      <c r="N11" s="150"/>
      <c r="O11" s="150"/>
      <c r="P11" s="150"/>
      <c r="Q11" s="184"/>
      <c r="R11" s="75"/>
    </row>
    <row r="12" spans="1:22" x14ac:dyDescent="0.25">
      <c r="A12" s="44">
        <v>4</v>
      </c>
      <c r="B12" s="19"/>
      <c r="C12" s="20"/>
      <c r="D12" s="206"/>
      <c r="E12" s="20"/>
      <c r="F12" s="20"/>
      <c r="G12" s="182"/>
      <c r="H12" s="119"/>
      <c r="I12" s="155"/>
      <c r="J12" s="150"/>
      <c r="K12" s="150"/>
      <c r="L12" s="154"/>
      <c r="M12" s="267"/>
      <c r="N12" s="150"/>
      <c r="O12" s="150"/>
      <c r="P12" s="150"/>
      <c r="Q12" s="184"/>
      <c r="R12" s="75"/>
    </row>
    <row r="13" spans="1:22" x14ac:dyDescent="0.25">
      <c r="A13" s="44">
        <v>5</v>
      </c>
      <c r="B13" s="19"/>
      <c r="C13" s="20"/>
      <c r="D13" s="206"/>
      <c r="E13" s="20"/>
      <c r="F13" s="20"/>
      <c r="G13" s="182"/>
      <c r="H13" s="119"/>
      <c r="I13" s="155"/>
      <c r="J13" s="150"/>
      <c r="K13" s="150"/>
      <c r="L13" s="154"/>
      <c r="M13" s="266"/>
      <c r="N13" s="150"/>
      <c r="O13" s="150"/>
      <c r="P13" s="150"/>
      <c r="Q13" s="184"/>
      <c r="R13" s="75"/>
    </row>
    <row r="14" spans="1:22" x14ac:dyDescent="0.25">
      <c r="A14" s="44">
        <v>6</v>
      </c>
      <c r="B14" s="19"/>
      <c r="C14" s="20"/>
      <c r="D14" s="182"/>
      <c r="E14" s="20"/>
      <c r="F14" s="72"/>
      <c r="G14" s="182"/>
      <c r="H14" s="119"/>
      <c r="I14" s="155"/>
      <c r="J14" s="150"/>
      <c r="K14" s="150"/>
      <c r="L14" s="154"/>
      <c r="M14" s="267"/>
      <c r="N14" s="150"/>
      <c r="O14" s="150"/>
      <c r="P14" s="150"/>
      <c r="Q14" s="184"/>
      <c r="R14" s="75"/>
    </row>
    <row r="15" spans="1:22" x14ac:dyDescent="0.25">
      <c r="A15" s="44">
        <v>7</v>
      </c>
      <c r="B15" s="19"/>
      <c r="C15" s="20"/>
      <c r="D15" s="207"/>
      <c r="E15" s="193"/>
      <c r="F15" s="72"/>
      <c r="G15" s="182"/>
      <c r="H15" s="119"/>
      <c r="I15" s="155"/>
      <c r="J15" s="150"/>
      <c r="K15" s="150"/>
      <c r="L15" s="263"/>
      <c r="M15" s="267"/>
      <c r="N15" s="150"/>
      <c r="O15" s="150"/>
      <c r="P15" s="150"/>
      <c r="Q15" s="184"/>
      <c r="R15" s="75"/>
    </row>
    <row r="16" spans="1:22" x14ac:dyDescent="0.25">
      <c r="A16" s="44">
        <v>8</v>
      </c>
      <c r="B16" s="19"/>
      <c r="C16" s="20"/>
      <c r="D16" s="206"/>
      <c r="E16" s="20"/>
      <c r="F16" s="20"/>
      <c r="G16" s="182"/>
      <c r="H16" s="119"/>
      <c r="I16" s="155"/>
      <c r="J16" s="150"/>
      <c r="K16" s="150"/>
      <c r="L16" s="154"/>
      <c r="M16" s="266"/>
      <c r="N16" s="150"/>
      <c r="O16" s="150"/>
      <c r="P16" s="150"/>
      <c r="Q16" s="184"/>
      <c r="R16" s="75"/>
    </row>
    <row r="17" spans="1:18" x14ac:dyDescent="0.25">
      <c r="A17" s="44"/>
      <c r="B17" s="19"/>
      <c r="C17" s="20"/>
      <c r="D17" s="20"/>
      <c r="E17" s="20"/>
      <c r="F17" s="20"/>
      <c r="G17" s="182"/>
      <c r="H17" s="119"/>
      <c r="I17" s="155"/>
      <c r="J17" s="150"/>
      <c r="K17" s="150"/>
      <c r="L17" s="154" t="s">
        <v>65</v>
      </c>
      <c r="M17" s="99"/>
      <c r="N17" s="150"/>
      <c r="O17" s="150"/>
      <c r="P17" s="150"/>
      <c r="Q17" s="184">
        <f t="shared" ref="Q17" si="0">SUM(G17-H17)</f>
        <v>0</v>
      </c>
      <c r="R17" s="75"/>
    </row>
    <row r="18" spans="1:18" ht="15.75" thickBot="1" x14ac:dyDescent="0.3">
      <c r="A18" s="58"/>
      <c r="B18" s="59"/>
      <c r="C18" s="81"/>
      <c r="D18" s="81"/>
      <c r="E18" s="81"/>
      <c r="F18" s="81"/>
      <c r="G18" s="183"/>
      <c r="H18" s="148"/>
      <c r="I18" s="156"/>
      <c r="J18" s="151"/>
      <c r="K18" s="151"/>
      <c r="L18" s="154" t="s">
        <v>65</v>
      </c>
      <c r="M18" s="152"/>
      <c r="N18" s="151"/>
      <c r="O18" s="151"/>
      <c r="P18" s="151"/>
      <c r="Q18" s="184">
        <f t="shared" ref="Q18" si="1">SUM(G18-H18)</f>
        <v>0</v>
      </c>
      <c r="R18" s="77"/>
    </row>
    <row r="19" spans="1:18" s="18" customFormat="1" ht="19.149999999999999" customHeight="1" thickBot="1" x14ac:dyDescent="0.3">
      <c r="A19" s="387" t="s">
        <v>16</v>
      </c>
      <c r="B19" s="388"/>
      <c r="C19" s="389"/>
      <c r="D19" s="181"/>
      <c r="E19" s="181"/>
      <c r="F19" s="181"/>
      <c r="G19" s="213">
        <f>SUM(G9:G18)</f>
        <v>0</v>
      </c>
      <c r="H19" s="212">
        <f>SUM(H9:H18)</f>
        <v>0</v>
      </c>
      <c r="I19" s="212">
        <f>SUM(I9:I18)</f>
        <v>0</v>
      </c>
      <c r="J19" s="149">
        <f>SUM(J9:J17)</f>
        <v>0</v>
      </c>
      <c r="K19" s="149">
        <f>SUM(K9:K17)</f>
        <v>0</v>
      </c>
      <c r="L19" s="149"/>
      <c r="M19" s="153">
        <f>SUM(M9:M17)</f>
        <v>0</v>
      </c>
      <c r="N19" s="212">
        <f>SUM(N9:N17)</f>
        <v>0</v>
      </c>
      <c r="O19" s="149">
        <f>SUM(O9:O17)</f>
        <v>0</v>
      </c>
      <c r="P19" s="212">
        <f>SUM(P9:P17)</f>
        <v>0</v>
      </c>
      <c r="Q19" s="213">
        <f>SUM(Q9:Q18)</f>
        <v>0</v>
      </c>
      <c r="R19" s="82"/>
    </row>
    <row r="24" spans="1:18" x14ac:dyDescent="0.2">
      <c r="D24" s="189"/>
      <c r="E24" s="189"/>
      <c r="F24" s="189"/>
    </row>
    <row r="26" spans="1:18" x14ac:dyDescent="0.25">
      <c r="Q26" s="60"/>
    </row>
  </sheetData>
  <mergeCells count="18">
    <mergeCell ref="A1:R1"/>
    <mergeCell ref="A2:C2"/>
    <mergeCell ref="K2:N2"/>
    <mergeCell ref="O2:R2"/>
    <mergeCell ref="D2:J2"/>
    <mergeCell ref="Q7:Q8"/>
    <mergeCell ref="R7:R8"/>
    <mergeCell ref="A19:C19"/>
    <mergeCell ref="Q6:R6"/>
    <mergeCell ref="A3:R3"/>
    <mergeCell ref="A4:R4"/>
    <mergeCell ref="A7:A8"/>
    <mergeCell ref="B7:B8"/>
    <mergeCell ref="C7:G7"/>
    <mergeCell ref="H7:M7"/>
    <mergeCell ref="N7:N8"/>
    <mergeCell ref="O7:O8"/>
    <mergeCell ref="P7:P8"/>
  </mergeCells>
  <dataValidations count="1">
    <dataValidation type="list" allowBlank="1" showInputMessage="1" showErrorMessage="1" sqref="L9:L18" xr:uid="{EF9CDB67-47F0-4A91-BFE8-B826F64A01AE}">
      <formula1>"-,Yes, No"</formula1>
    </dataValidation>
  </dataValidations>
  <pageMargins left="0.7" right="0.7" top="0.75" bottom="0.75" header="0.3" footer="0.3"/>
  <pageSetup paperSize="5" scale="53" fitToHeight="0" orientation="landscape"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pageSetUpPr fitToPage="1"/>
  </sheetPr>
  <dimension ref="A1:R20"/>
  <sheetViews>
    <sheetView workbookViewId="0">
      <selection activeCell="A4" sqref="A4:N4"/>
    </sheetView>
  </sheetViews>
  <sheetFormatPr defaultColWidth="8.7109375" defaultRowHeight="15" x14ac:dyDescent="0.25"/>
  <cols>
    <col min="1" max="1" width="8.7109375" style="17"/>
    <col min="2" max="2" width="19.7109375" style="17" customWidth="1"/>
    <col min="3" max="3" width="10.28515625" style="17" bestFit="1" customWidth="1"/>
    <col min="4" max="4" width="10.7109375" style="17" bestFit="1" customWidth="1"/>
    <col min="5" max="7" width="8.7109375" style="17"/>
    <col min="8" max="8" width="10.140625" style="17" customWidth="1"/>
    <col min="9" max="9" width="8.7109375" style="17"/>
    <col min="10" max="10" width="14.28515625" style="17" customWidth="1"/>
    <col min="11" max="11" width="11.42578125" style="17" customWidth="1"/>
    <col min="12" max="12" width="8.7109375" style="17"/>
    <col min="13" max="13" width="12" style="17" customWidth="1"/>
    <col min="14" max="16" width="8.7109375" style="17"/>
    <col min="17" max="17" width="18.28515625" style="17" bestFit="1" customWidth="1"/>
    <col min="18" max="16384" width="8.7109375" style="17"/>
  </cols>
  <sheetData>
    <row r="1" spans="1:18" x14ac:dyDescent="0.25">
      <c r="A1" s="397" t="s">
        <v>63</v>
      </c>
      <c r="B1" s="398"/>
      <c r="C1" s="398"/>
      <c r="D1" s="398"/>
      <c r="E1" s="398"/>
      <c r="F1" s="398"/>
      <c r="G1" s="398"/>
      <c r="H1" s="398"/>
      <c r="I1" s="398"/>
      <c r="J1" s="398"/>
      <c r="K1" s="398"/>
      <c r="L1" s="398"/>
      <c r="M1" s="398"/>
      <c r="N1" s="399"/>
    </row>
    <row r="2" spans="1:18" ht="14.45" customHeight="1" x14ac:dyDescent="0.25">
      <c r="A2" s="371" t="s">
        <v>19</v>
      </c>
      <c r="B2" s="407"/>
      <c r="C2" s="408" t="s">
        <v>257</v>
      </c>
      <c r="D2" s="373"/>
      <c r="E2" s="373"/>
      <c r="F2" s="373"/>
      <c r="G2" s="374"/>
      <c r="H2" s="330" t="s">
        <v>20</v>
      </c>
      <c r="I2" s="330"/>
      <c r="J2" s="330"/>
      <c r="K2" s="332">
        <v>46276</v>
      </c>
      <c r="L2" s="332"/>
      <c r="M2" s="332"/>
      <c r="N2" s="333"/>
    </row>
    <row r="3" spans="1:18" x14ac:dyDescent="0.25">
      <c r="A3" s="336" t="s">
        <v>261</v>
      </c>
      <c r="B3" s="337"/>
      <c r="C3" s="337"/>
      <c r="D3" s="337"/>
      <c r="E3" s="337"/>
      <c r="F3" s="337"/>
      <c r="G3" s="337"/>
      <c r="H3" s="337"/>
      <c r="I3" s="337"/>
      <c r="J3" s="337"/>
      <c r="K3" s="337"/>
      <c r="L3" s="337"/>
      <c r="M3" s="337"/>
      <c r="N3" s="379"/>
    </row>
    <row r="4" spans="1:18" x14ac:dyDescent="0.2">
      <c r="A4" s="336" t="s">
        <v>55</v>
      </c>
      <c r="B4" s="337"/>
      <c r="C4" s="337"/>
      <c r="D4" s="337"/>
      <c r="E4" s="337"/>
      <c r="F4" s="337"/>
      <c r="G4" s="337"/>
      <c r="H4" s="337"/>
      <c r="I4" s="337"/>
      <c r="J4" s="337"/>
      <c r="K4" s="337"/>
      <c r="L4" s="337"/>
      <c r="M4" s="337"/>
      <c r="N4" s="379"/>
      <c r="Q4" s="211" t="s">
        <v>68</v>
      </c>
      <c r="R4" s="105">
        <f>COUNT(A10:A12)</f>
        <v>0</v>
      </c>
    </row>
    <row r="5" spans="1:18" x14ac:dyDescent="0.25">
      <c r="A5" s="41"/>
      <c r="B5" s="48"/>
      <c r="C5" s="42"/>
      <c r="D5" s="49"/>
      <c r="E5" s="42"/>
      <c r="F5" s="13"/>
      <c r="G5" s="13"/>
      <c r="H5" s="13"/>
      <c r="I5" s="13"/>
      <c r="J5" s="48"/>
      <c r="K5" s="48"/>
      <c r="L5" s="48"/>
      <c r="M5" s="48"/>
      <c r="N5" s="50"/>
    </row>
    <row r="6" spans="1:18" x14ac:dyDescent="0.25">
      <c r="A6" s="41"/>
      <c r="B6" s="48"/>
      <c r="C6" s="42"/>
      <c r="D6" s="49"/>
      <c r="E6" s="42"/>
      <c r="F6" s="13"/>
      <c r="G6" s="13"/>
      <c r="H6" s="13"/>
      <c r="I6" s="13"/>
      <c r="J6" s="48"/>
      <c r="K6" s="48"/>
      <c r="L6" s="48"/>
      <c r="M6" s="405" t="s">
        <v>1</v>
      </c>
      <c r="N6" s="406"/>
    </row>
    <row r="7" spans="1:18" s="51" customFormat="1" ht="27" customHeight="1" x14ac:dyDescent="0.25">
      <c r="A7" s="409" t="s">
        <v>36</v>
      </c>
      <c r="B7" s="411" t="s">
        <v>21</v>
      </c>
      <c r="C7" s="413" t="s">
        <v>22</v>
      </c>
      <c r="D7" s="414"/>
      <c r="E7" s="413" t="s">
        <v>23</v>
      </c>
      <c r="F7" s="415"/>
      <c r="G7" s="415"/>
      <c r="H7" s="415"/>
      <c r="I7" s="415"/>
      <c r="J7" s="416" t="s">
        <v>24</v>
      </c>
      <c r="K7" s="416" t="s">
        <v>25</v>
      </c>
      <c r="L7" s="416" t="s">
        <v>26</v>
      </c>
      <c r="M7" s="416" t="s">
        <v>27</v>
      </c>
      <c r="N7" s="403" t="s">
        <v>10</v>
      </c>
    </row>
    <row r="8" spans="1:18" ht="71.25" x14ac:dyDescent="0.25">
      <c r="A8" s="410"/>
      <c r="B8" s="412"/>
      <c r="C8" s="14" t="s">
        <v>28</v>
      </c>
      <c r="D8" s="14" t="s">
        <v>29</v>
      </c>
      <c r="E8" s="14" t="s">
        <v>30</v>
      </c>
      <c r="F8" s="14" t="s">
        <v>31</v>
      </c>
      <c r="G8" s="14" t="s">
        <v>32</v>
      </c>
      <c r="H8" s="14" t="s">
        <v>33</v>
      </c>
      <c r="I8" s="14" t="s">
        <v>34</v>
      </c>
      <c r="J8" s="417"/>
      <c r="K8" s="417"/>
      <c r="L8" s="417"/>
      <c r="M8" s="417"/>
      <c r="N8" s="404"/>
    </row>
    <row r="9" spans="1:18" x14ac:dyDescent="0.25">
      <c r="A9" s="15"/>
      <c r="B9" s="15"/>
      <c r="C9" s="15"/>
      <c r="D9" s="15"/>
      <c r="E9" s="191"/>
      <c r="F9" s="192"/>
      <c r="G9" s="191"/>
      <c r="H9" s="191"/>
      <c r="I9" s="84" t="s">
        <v>65</v>
      </c>
      <c r="J9" s="125"/>
      <c r="K9" s="125"/>
      <c r="L9" s="125"/>
      <c r="M9" s="125">
        <v>0</v>
      </c>
      <c r="N9" s="90"/>
    </row>
    <row r="10" spans="1:18" x14ac:dyDescent="0.25">
      <c r="A10" s="80"/>
      <c r="B10" s="89"/>
      <c r="C10" s="85"/>
      <c r="D10" s="125"/>
      <c r="E10" s="125"/>
      <c r="F10" s="87"/>
      <c r="G10" s="125"/>
      <c r="H10" s="125"/>
      <c r="I10" s="84" t="s">
        <v>65</v>
      </c>
      <c r="J10" s="125"/>
      <c r="K10" s="125"/>
      <c r="L10" s="125"/>
      <c r="M10" s="125">
        <f t="shared" ref="M10:M12" si="0">SUM(D10-E10)</f>
        <v>0</v>
      </c>
      <c r="N10" s="90"/>
    </row>
    <row r="11" spans="1:18" x14ac:dyDescent="0.25">
      <c r="A11" s="80"/>
      <c r="B11" s="89"/>
      <c r="C11" s="85"/>
      <c r="D11" s="125"/>
      <c r="E11" s="125"/>
      <c r="F11" s="87"/>
      <c r="G11" s="125"/>
      <c r="H11" s="125"/>
      <c r="I11" s="84" t="s">
        <v>65</v>
      </c>
      <c r="J11" s="125"/>
      <c r="K11" s="125"/>
      <c r="L11" s="125"/>
      <c r="M11" s="125">
        <f t="shared" si="0"/>
        <v>0</v>
      </c>
      <c r="N11" s="90"/>
    </row>
    <row r="12" spans="1:18" x14ac:dyDescent="0.25">
      <c r="A12" s="80"/>
      <c r="B12" s="89"/>
      <c r="C12" s="85"/>
      <c r="D12" s="125"/>
      <c r="E12" s="125"/>
      <c r="F12" s="87"/>
      <c r="G12" s="125"/>
      <c r="H12" s="125"/>
      <c r="I12" s="84" t="s">
        <v>65</v>
      </c>
      <c r="J12" s="125"/>
      <c r="K12" s="125"/>
      <c r="L12" s="125"/>
      <c r="M12" s="125">
        <f t="shared" si="0"/>
        <v>0</v>
      </c>
      <c r="N12" s="90"/>
    </row>
    <row r="13" spans="1:18" ht="15.75" thickBot="1" x14ac:dyDescent="0.3">
      <c r="A13" s="282" t="s">
        <v>16</v>
      </c>
      <c r="B13" s="283"/>
      <c r="C13" s="284"/>
      <c r="D13" s="165">
        <f>SUM(D10:D12)</f>
        <v>0</v>
      </c>
      <c r="E13" s="165">
        <f>SUM(E9:E12)</f>
        <v>0</v>
      </c>
      <c r="F13" s="91"/>
      <c r="G13" s="128">
        <f>SUM(G9:G12)</f>
        <v>0</v>
      </c>
      <c r="H13" s="128">
        <f>SUM(H9:H12)</f>
        <v>0</v>
      </c>
      <c r="I13" s="91"/>
      <c r="J13" s="165">
        <f>SUM(J9:J12)</f>
        <v>0</v>
      </c>
      <c r="K13" s="128">
        <f>SUM(K9:K12)</f>
        <v>0</v>
      </c>
      <c r="L13" s="165">
        <f>SUM(L9:L12)</f>
        <v>0</v>
      </c>
      <c r="M13" s="190">
        <f>SUM(M9:M12)</f>
        <v>0</v>
      </c>
      <c r="N13" s="97" t="s">
        <v>41</v>
      </c>
    </row>
    <row r="14" spans="1:18" x14ac:dyDescent="0.25">
      <c r="A14" s="21"/>
      <c r="B14" s="21"/>
      <c r="C14" s="21"/>
      <c r="D14" s="21"/>
      <c r="E14" s="21"/>
      <c r="F14" s="21"/>
      <c r="G14" s="21"/>
      <c r="H14" s="21"/>
      <c r="I14" s="21"/>
    </row>
    <row r="15" spans="1:18" x14ac:dyDescent="0.25">
      <c r="A15" s="21"/>
      <c r="B15" s="21"/>
      <c r="C15" s="21"/>
      <c r="D15" s="21"/>
      <c r="E15" s="21"/>
      <c r="F15" s="21"/>
      <c r="G15" s="21"/>
      <c r="H15" s="21"/>
      <c r="I15" s="21"/>
    </row>
    <row r="16" spans="1:18" x14ac:dyDescent="0.25">
      <c r="A16" s="21"/>
      <c r="B16" s="21"/>
      <c r="C16" s="21"/>
      <c r="D16" s="21"/>
      <c r="E16" s="21"/>
      <c r="F16" s="21"/>
      <c r="G16" s="21"/>
      <c r="H16" s="21"/>
      <c r="I16" s="21"/>
    </row>
    <row r="17" spans="1:9" x14ac:dyDescent="0.25">
      <c r="A17" s="21"/>
      <c r="B17" s="21"/>
      <c r="C17" s="21"/>
      <c r="D17" s="21"/>
      <c r="E17" s="21"/>
      <c r="F17" s="21"/>
      <c r="G17" s="21"/>
      <c r="H17" s="21"/>
      <c r="I17" s="21"/>
    </row>
    <row r="18" spans="1:9" x14ac:dyDescent="0.25">
      <c r="A18" s="21"/>
      <c r="B18" s="21"/>
      <c r="C18" s="21"/>
      <c r="D18" s="21"/>
      <c r="E18" s="21"/>
      <c r="F18" s="21"/>
      <c r="G18" s="21"/>
      <c r="H18" s="21"/>
      <c r="I18" s="21"/>
    </row>
    <row r="19" spans="1:9" x14ac:dyDescent="0.25">
      <c r="A19" s="21"/>
      <c r="B19" s="21"/>
      <c r="C19" s="21"/>
      <c r="D19" s="21"/>
      <c r="E19" s="21"/>
      <c r="F19" s="21"/>
      <c r="G19" s="21"/>
      <c r="H19" s="21"/>
      <c r="I19" s="21"/>
    </row>
    <row r="20" spans="1:9" x14ac:dyDescent="0.25">
      <c r="A20" s="21"/>
      <c r="D20" s="21"/>
      <c r="E20" s="21"/>
      <c r="F20" s="21"/>
      <c r="G20" s="21"/>
      <c r="H20" s="21"/>
      <c r="I20" s="21"/>
    </row>
  </sheetData>
  <mergeCells count="18">
    <mergeCell ref="A1:N1"/>
    <mergeCell ref="H2:J2"/>
    <mergeCell ref="K2:N2"/>
    <mergeCell ref="A4:N4"/>
    <mergeCell ref="A7:A8"/>
    <mergeCell ref="B7:B8"/>
    <mergeCell ref="C7:D7"/>
    <mergeCell ref="E7:I7"/>
    <mergeCell ref="J7:J8"/>
    <mergeCell ref="K7:K8"/>
    <mergeCell ref="L7:L8"/>
    <mergeCell ref="M7:M8"/>
    <mergeCell ref="N7:N8"/>
    <mergeCell ref="M6:N6"/>
    <mergeCell ref="A13:C13"/>
    <mergeCell ref="A2:B2"/>
    <mergeCell ref="C2:G2"/>
    <mergeCell ref="A3:N3"/>
  </mergeCells>
  <dataValidations count="1">
    <dataValidation type="list" allowBlank="1" showInputMessage="1" showErrorMessage="1" sqref="I9:I12" xr:uid="{AC3E15BE-4A0D-4BD4-B29C-21DA4653D174}">
      <formula1>"-,Yes, No"</formula1>
    </dataValidation>
  </dataValidations>
  <pageMargins left="0.7" right="0.7" top="0.75" bottom="0.75" header="0.3" footer="0.3"/>
  <pageSetup paperSize="9" scale="67"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ALL CLAIMS MASTER FILE</vt:lpstr>
      <vt:lpstr>SUMMARY</vt:lpstr>
      <vt:lpstr>Anx-1(SFCCC)</vt:lpstr>
      <vt:lpstr>Anx-2(USFCCC)</vt:lpstr>
      <vt:lpstr>Anx-3(SFCOCC)</vt:lpstr>
      <vt:lpstr>Anx-4(USFCOCC)</vt:lpstr>
      <vt:lpstr>Anx-5(OC-Workn)</vt:lpstr>
      <vt:lpstr>Anx-6(OC-Emp)</vt:lpstr>
      <vt:lpstr>Anx-7(OC-Govt.)</vt:lpstr>
      <vt:lpstr>Anx-8(OC)</vt:lpstr>
      <vt:lpstr>Anx-9(Oth. Cr.)</vt:lpstr>
      <vt:lpstr>'ALL CLAIMS MASTER FILE'!Print_Titles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2026-10-12T10:38:39Z</dcterms:modified>
</cp:coreProperties>
</file>